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0"/>
  </bookViews>
  <sheets>
    <sheet name="2008 (2)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<sst xmlns="http://schemas.openxmlformats.org/spreadsheetml/2006/main" count="53" uniqueCount="53">
  <si>
    <t>Код</t>
  </si>
  <si>
    <t>Налоговые доходы</t>
  </si>
  <si>
    <t>Налог на доходы физических лиц</t>
  </si>
  <si>
    <t>Неналоговые доходы</t>
  </si>
  <si>
    <t>Безвозмездные поступления</t>
  </si>
  <si>
    <t>20000000000000000</t>
  </si>
  <si>
    <t>Всего доходов</t>
  </si>
  <si>
    <t>20200000000000000</t>
  </si>
  <si>
    <t>20201000000000151</t>
  </si>
  <si>
    <t xml:space="preserve">Дотации от других бюджетов бюджетной системы </t>
  </si>
  <si>
    <t>Дотации на выравнивание уровня бюджетной обеспеченности</t>
  </si>
  <si>
    <t>Субвенции от других бюджетов бюджетной системы</t>
  </si>
  <si>
    <t>Наименование показателя</t>
  </si>
  <si>
    <t xml:space="preserve">    тыс. рублей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</si>
  <si>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и хозяйственном ведении муниципальных унитарных предприятий</t>
  </si>
  <si>
    <t>Единый сельскохозяйственный налог</t>
  </si>
  <si>
    <t>Субвенция на осуществление полномочий по первичному воинскому учету на территориях, где отсутствует военные комиссариаты</t>
  </si>
  <si>
    <t>Безвозмездные поступления от других бюджетов бюджетной системы</t>
  </si>
  <si>
    <t>Доходы</t>
  </si>
  <si>
    <t>1 00 00000 00 0000 000</t>
  </si>
  <si>
    <t>1 01 02000 01 0000 110</t>
  </si>
  <si>
    <t>1 05 03000 01 0000 110</t>
  </si>
  <si>
    <t>1 06 01000 10 0000 110</t>
  </si>
  <si>
    <t>Налог на имущество физических лиц</t>
  </si>
  <si>
    <t>1 06 06000 10 0000 110</t>
  </si>
  <si>
    <t>Земельный налог</t>
  </si>
  <si>
    <t>Государственная пошлина</t>
  </si>
  <si>
    <t>1 08 04000 10 0000 110</t>
  </si>
  <si>
    <t>20201001000000151</t>
  </si>
  <si>
    <t>20203000000000151</t>
  </si>
  <si>
    <t>20203015000000151</t>
  </si>
  <si>
    <t>20204000000000151</t>
  </si>
  <si>
    <t>Иные межбюджетные трансферты</t>
  </si>
  <si>
    <t>20204999100000151</t>
  </si>
  <si>
    <t>Прочие межбюджетные трансферты, передаваемые бюджетам</t>
  </si>
  <si>
    <t>План</t>
  </si>
  <si>
    <t>Факт</t>
  </si>
  <si>
    <t>% исп.</t>
  </si>
  <si>
    <t>Откл.</t>
  </si>
  <si>
    <t>20204014000000151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</si>
  <si>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</si>
  <si>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Прочие безвозмездные поступления в бюджеты сельских поселений</t>
  </si>
  <si>
    <t>20705030100000180</t>
  </si>
  <si>
    <t>20202005000000151</t>
  </si>
  <si>
    <t>Субсидия бюджетам сельских поселений наплддержку отрасли культуры</t>
  </si>
  <si>
    <t>1 11 05035 10 0000 120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</si>
  <si>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</si>
  <si>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1 16 33050 10 0000 140</t>
  </si>
  <si>
    <t xml:space="preserve"> Прочие поступления от денежных взысканий (штрафов) и иных сумм в возмещение ущерба, зачисляемые в бюджеты сельских поселений</t>
  </si>
  <si>
    <t>1 16 90050 10 0000 140</t>
  </si>
  <si>
    <t>Прочие доходы от компенсации затрат бюджетов сельских поселений</t>
  </si>
  <si>
    <t>1 13 02995 10 0000 130</t>
  </si>
  <si>
    <t xml:space="preserve">Исполнение доходной части   бюджета Ломовского сельского поселения                                                   за 3 квартал 2023 года                                       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</si>
</sst>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sz val="8"/>
      <name val="Arial Cyr"/>
      <family val="2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9"/>
      <color indexed="8"/>
      <name val="Cambria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9"/>
      <color rgb="FF000000"/>
      <name val="Cambria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" fontId="28" fillId="0" borderId="1">
      <alignment horizontal="center" vertical="center" shrinkToFit="1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2" applyNumberFormat="0" applyAlignment="0" applyProtection="0"/>
    <xf numFmtId="0" fontId="30" fillId="27" borderId="3" applyNumberFormat="0" applyAlignment="0" applyProtection="0"/>
    <xf numFmtId="0" fontId="31" fillId="27" borderId="2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28" borderId="8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5" fillId="0" borderId="11" xfId="0" applyNumberFormat="1" applyFont="1" applyBorder="1" applyAlignment="1">
      <alignment/>
    </xf>
    <xf numFmtId="0" fontId="5" fillId="0" borderId="11" xfId="0" applyFont="1" applyBorder="1" applyAlignment="1">
      <alignment/>
    </xf>
    <xf numFmtId="49" fontId="5" fillId="0" borderId="15" xfId="0" applyNumberFormat="1" applyFont="1" applyBorder="1" applyAlignment="1">
      <alignment/>
    </xf>
    <xf numFmtId="49" fontId="5" fillId="0" borderId="12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5" fillId="0" borderId="0" xfId="0" applyFont="1" applyAlignment="1">
      <alignment horizontal="left"/>
    </xf>
    <xf numFmtId="0" fontId="0" fillId="0" borderId="11" xfId="0" applyBorder="1" applyAlignment="1">
      <alignment wrapText="1"/>
    </xf>
    <xf numFmtId="0" fontId="0" fillId="0" borderId="14" xfId="0" applyFont="1" applyBorder="1" applyAlignment="1">
      <alignment horizontal="left" wrapText="1"/>
    </xf>
    <xf numFmtId="49" fontId="5" fillId="0" borderId="11" xfId="0" applyNumberFormat="1" applyFont="1" applyBorder="1" applyAlignment="1">
      <alignment/>
    </xf>
    <xf numFmtId="0" fontId="0" fillId="0" borderId="11" xfId="0" applyFill="1" applyBorder="1" applyAlignment="1">
      <alignment/>
    </xf>
    <xf numFmtId="0" fontId="0" fillId="0" borderId="15" xfId="0" applyBorder="1" applyAlignment="1">
      <alignment horizontal="center"/>
    </xf>
    <xf numFmtId="0" fontId="3" fillId="0" borderId="11" xfId="0" applyFont="1" applyBorder="1" applyAlignment="1">
      <alignment horizontal="center"/>
    </xf>
    <xf numFmtId="173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173" fontId="0" fillId="0" borderId="11" xfId="0" applyNumberFormat="1" applyFont="1" applyBorder="1" applyAlignment="1">
      <alignment horizontal="center"/>
    </xf>
    <xf numFmtId="173" fontId="0" fillId="0" borderId="11" xfId="0" applyNumberFormat="1" applyBorder="1" applyAlignment="1">
      <alignment horizontal="center"/>
    </xf>
    <xf numFmtId="0" fontId="3" fillId="0" borderId="14" xfId="0" applyFont="1" applyBorder="1" applyAlignment="1">
      <alignment horizontal="left" wrapText="1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49" fontId="44" fillId="0" borderId="1" xfId="33" applyNumberFormat="1" applyFont="1" applyAlignment="1" applyProtection="1">
      <alignment horizontal="left" shrinkToFit="1"/>
      <protection/>
    </xf>
    <xf numFmtId="0" fontId="6" fillId="0" borderId="14" xfId="0" applyFont="1" applyBorder="1" applyAlignment="1">
      <alignment horizontal="left" wrapText="1"/>
    </xf>
    <xf numFmtId="0" fontId="5" fillId="0" borderId="14" xfId="0" applyFont="1" applyBorder="1" applyAlignment="1">
      <alignment horizontal="left" wrapText="1"/>
    </xf>
    <xf numFmtId="2" fontId="0" fillId="0" borderId="11" xfId="0" applyNumberFormat="1" applyBorder="1" applyAlignment="1">
      <alignment horizontal="center"/>
    </xf>
    <xf numFmtId="173" fontId="0" fillId="0" borderId="11" xfId="0" applyNumberFormat="1" applyFont="1" applyBorder="1" applyAlignment="1">
      <alignment horizontal="center"/>
    </xf>
    <xf numFmtId="173" fontId="3" fillId="0" borderId="16" xfId="0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173" fontId="0" fillId="0" borderId="16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171" fontId="3" fillId="0" borderId="11" xfId="61" applyFont="1" applyBorder="1" applyAlignment="1">
      <alignment horizontal="center"/>
    </xf>
    <xf numFmtId="0" fontId="6" fillId="0" borderId="17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9" xfId="0" applyFont="1" applyBorder="1" applyAlignment="1">
      <alignment horizontal="left" wrapText="1"/>
    </xf>
    <xf numFmtId="0" fontId="3" fillId="0" borderId="20" xfId="0" applyFont="1" applyBorder="1" applyAlignment="1">
      <alignment horizontal="left" wrapText="1"/>
    </xf>
    <xf numFmtId="0" fontId="3" fillId="0" borderId="21" xfId="0" applyFont="1" applyBorder="1" applyAlignment="1">
      <alignment horizontal="left" wrapText="1"/>
    </xf>
    <xf numFmtId="0" fontId="3" fillId="0" borderId="22" xfId="0" applyFont="1" applyBorder="1" applyAlignment="1">
      <alignment horizontal="left" wrapText="1"/>
    </xf>
    <xf numFmtId="0" fontId="3" fillId="0" borderId="23" xfId="0" applyFont="1" applyBorder="1" applyAlignment="1">
      <alignment horizontal="left" wrapText="1"/>
    </xf>
    <xf numFmtId="0" fontId="3" fillId="0" borderId="24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5" fillId="0" borderId="14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2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49" fontId="5" fillId="0" borderId="15" xfId="0" applyNumberFormat="1" applyFont="1" applyBorder="1" applyAlignment="1">
      <alignment horizontal="left"/>
    </xf>
    <xf numFmtId="49" fontId="5" fillId="0" borderId="16" xfId="0" applyNumberFormat="1" applyFont="1" applyBorder="1" applyAlignment="1">
      <alignment horizontal="left"/>
    </xf>
    <xf numFmtId="49" fontId="5" fillId="0" borderId="18" xfId="0" applyNumberFormat="1" applyFont="1" applyBorder="1" applyAlignment="1">
      <alignment horizontal="left"/>
    </xf>
    <xf numFmtId="0" fontId="0" fillId="0" borderId="19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0" fillId="0" borderId="21" xfId="0" applyFont="1" applyBorder="1" applyAlignment="1">
      <alignment horizontal="left" wrapText="1"/>
    </xf>
    <xf numFmtId="0" fontId="0" fillId="0" borderId="25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26" xfId="0" applyFont="1" applyBorder="1" applyAlignment="1">
      <alignment horizontal="left" wrapText="1"/>
    </xf>
    <xf numFmtId="0" fontId="0" fillId="0" borderId="22" xfId="0" applyFont="1" applyBorder="1" applyAlignment="1">
      <alignment horizontal="left" wrapText="1"/>
    </xf>
    <xf numFmtId="0" fontId="0" fillId="0" borderId="23" xfId="0" applyFont="1" applyBorder="1" applyAlignment="1">
      <alignment horizontal="left" wrapText="1"/>
    </xf>
    <xf numFmtId="0" fontId="0" fillId="0" borderId="24" xfId="0" applyFont="1" applyBorder="1" applyAlignment="1">
      <alignment horizontal="left" wrapText="1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0" fillId="0" borderId="1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173" fontId="3" fillId="0" borderId="15" xfId="0" applyNumberFormat="1" applyFont="1" applyBorder="1" applyAlignment="1">
      <alignment horizontal="center"/>
    </xf>
    <xf numFmtId="173" fontId="3" fillId="0" borderId="16" xfId="0" applyNumberFormat="1" applyFont="1" applyBorder="1" applyAlignment="1">
      <alignment horizontal="center"/>
    </xf>
    <xf numFmtId="173" fontId="0" fillId="0" borderId="15" xfId="0" applyNumberFormat="1" applyFont="1" applyBorder="1" applyAlignment="1">
      <alignment horizontal="center"/>
    </xf>
    <xf numFmtId="173" fontId="0" fillId="0" borderId="18" xfId="0" applyNumberFormat="1" applyFont="1" applyBorder="1" applyAlignment="1">
      <alignment horizontal="center"/>
    </xf>
    <xf numFmtId="173" fontId="0" fillId="0" borderId="16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7"/>
  <sheetViews>
    <sheetView tabSelected="1" zoomScalePageLayoutView="0" workbookViewId="0" topLeftCell="A25">
      <selection activeCell="Q4" sqref="Q4"/>
    </sheetView>
  </sheetViews>
  <sheetFormatPr defaultColWidth="9.00390625" defaultRowHeight="12.75"/>
  <cols>
    <col min="1" max="1" width="18.125" style="0" customWidth="1"/>
    <col min="5" max="5" width="7.625" style="0" customWidth="1"/>
    <col min="6" max="7" width="9.125" style="0" hidden="1" customWidth="1"/>
    <col min="8" max="8" width="12.125" style="0" customWidth="1"/>
    <col min="9" max="9" width="0.12890625" style="0" customWidth="1"/>
    <col min="10" max="10" width="10.25390625" style="0" customWidth="1"/>
    <col min="11" max="11" width="8.625" style="0" customWidth="1"/>
    <col min="12" max="12" width="7.875" style="0" customWidth="1"/>
  </cols>
  <sheetData>
    <row r="1" spans="4:10" ht="12.75">
      <c r="D1" s="15"/>
      <c r="E1" s="15"/>
      <c r="F1" s="15"/>
      <c r="G1" s="91"/>
      <c r="H1" s="91"/>
      <c r="I1" s="91"/>
      <c r="J1" s="91"/>
    </row>
    <row r="2" spans="1:13" ht="41.25" customHeight="1">
      <c r="A2" s="92" t="s">
        <v>52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</row>
    <row r="3" spans="2:9" ht="14.25">
      <c r="B3" s="2"/>
      <c r="C3" s="2"/>
      <c r="D3" s="2"/>
      <c r="E3" s="2"/>
      <c r="F3" s="2"/>
      <c r="G3" s="2"/>
      <c r="H3" s="2"/>
      <c r="I3" s="2" t="s">
        <v>13</v>
      </c>
    </row>
    <row r="4" spans="1:13" ht="12.75">
      <c r="A4" s="3" t="s">
        <v>0</v>
      </c>
      <c r="B4" s="4" t="s">
        <v>12</v>
      </c>
      <c r="C4" s="5"/>
      <c r="D4" s="5"/>
      <c r="E4" s="5"/>
      <c r="F4" s="5"/>
      <c r="G4" s="5"/>
      <c r="H4" s="5"/>
      <c r="I4" s="6"/>
      <c r="J4" s="3" t="s">
        <v>35</v>
      </c>
      <c r="K4" s="3" t="s">
        <v>36</v>
      </c>
      <c r="L4" s="16" t="s">
        <v>37</v>
      </c>
      <c r="M4" s="19" t="s">
        <v>38</v>
      </c>
    </row>
    <row r="5" spans="1:17" ht="12.75">
      <c r="A5" s="7" t="s">
        <v>19</v>
      </c>
      <c r="B5" s="80" t="s">
        <v>18</v>
      </c>
      <c r="C5" s="81"/>
      <c r="D5" s="81"/>
      <c r="E5" s="81"/>
      <c r="F5" s="81"/>
      <c r="G5" s="81"/>
      <c r="H5" s="81"/>
      <c r="I5" s="82"/>
      <c r="J5" s="21">
        <f>J6+J12</f>
        <v>2632</v>
      </c>
      <c r="K5" s="21">
        <f>K6+K12</f>
        <v>1111.62</v>
      </c>
      <c r="L5" s="22">
        <f>K5/J5*100</f>
        <v>42.23480243161094</v>
      </c>
      <c r="M5" s="23">
        <f>K5-J5</f>
        <v>-1520.38</v>
      </c>
      <c r="Q5" s="39"/>
    </row>
    <row r="6" spans="1:13" ht="16.5" customHeight="1">
      <c r="A6" s="8"/>
      <c r="B6" s="11" t="s">
        <v>1</v>
      </c>
      <c r="C6" s="12"/>
      <c r="D6" s="13"/>
      <c r="E6" s="13"/>
      <c r="F6" s="13"/>
      <c r="G6" s="13"/>
      <c r="H6" s="13"/>
      <c r="I6" s="14"/>
      <c r="J6" s="21">
        <f>SUM(J7:J11)</f>
        <v>2432</v>
      </c>
      <c r="K6" s="21">
        <f>SUM(K7:K11)</f>
        <v>958.52</v>
      </c>
      <c r="L6" s="22">
        <f aca="true" t="shared" si="0" ref="L6:L18">K6/J6*100</f>
        <v>39.412828947368425</v>
      </c>
      <c r="M6" s="23">
        <f aca="true" t="shared" si="1" ref="M6:M17">K6-J6</f>
        <v>-1473.48</v>
      </c>
    </row>
    <row r="7" spans="1:13" ht="19.5" customHeight="1">
      <c r="A7" s="7" t="s">
        <v>20</v>
      </c>
      <c r="B7" s="58" t="s">
        <v>2</v>
      </c>
      <c r="C7" s="59"/>
      <c r="D7" s="59"/>
      <c r="E7" s="59"/>
      <c r="F7" s="59"/>
      <c r="G7" s="59"/>
      <c r="H7" s="59"/>
      <c r="I7" s="60"/>
      <c r="J7" s="28">
        <v>151</v>
      </c>
      <c r="K7" s="24">
        <v>133.7</v>
      </c>
      <c r="L7" s="25">
        <f t="shared" si="0"/>
        <v>88.54304635761588</v>
      </c>
      <c r="M7" s="24">
        <f t="shared" si="1"/>
        <v>-17.30000000000001</v>
      </c>
    </row>
    <row r="8" spans="1:13" ht="15.75" customHeight="1">
      <c r="A8" s="7" t="s">
        <v>21</v>
      </c>
      <c r="B8" s="58" t="s">
        <v>15</v>
      </c>
      <c r="C8" s="59"/>
      <c r="D8" s="59"/>
      <c r="E8" s="59"/>
      <c r="F8" s="59"/>
      <c r="G8" s="59"/>
      <c r="H8" s="59"/>
      <c r="I8" s="60"/>
      <c r="J8" s="29">
        <v>531</v>
      </c>
      <c r="K8" s="24">
        <v>409.12</v>
      </c>
      <c r="L8" s="25">
        <f t="shared" si="0"/>
        <v>77.04708097928436</v>
      </c>
      <c r="M8" s="24">
        <f t="shared" si="1"/>
        <v>-121.88</v>
      </c>
    </row>
    <row r="9" spans="1:13" ht="16.5" customHeight="1">
      <c r="A9" s="7" t="s">
        <v>22</v>
      </c>
      <c r="B9" s="58" t="s">
        <v>23</v>
      </c>
      <c r="C9" s="59"/>
      <c r="D9" s="59"/>
      <c r="E9" s="59"/>
      <c r="F9" s="59"/>
      <c r="G9" s="59"/>
      <c r="H9" s="59"/>
      <c r="I9" s="60"/>
      <c r="J9" s="29">
        <v>130</v>
      </c>
      <c r="K9" s="24">
        <v>55.4</v>
      </c>
      <c r="L9" s="25">
        <f t="shared" si="0"/>
        <v>42.61538461538461</v>
      </c>
      <c r="M9" s="24">
        <f t="shared" si="1"/>
        <v>-74.6</v>
      </c>
    </row>
    <row r="10" spans="1:13" ht="18" customHeight="1">
      <c r="A10" s="7" t="s">
        <v>24</v>
      </c>
      <c r="B10" s="58" t="s">
        <v>25</v>
      </c>
      <c r="C10" s="59"/>
      <c r="D10" s="59"/>
      <c r="E10" s="59"/>
      <c r="F10" s="59"/>
      <c r="G10" s="59"/>
      <c r="H10" s="59"/>
      <c r="I10" s="60"/>
      <c r="J10" s="29">
        <v>1620</v>
      </c>
      <c r="K10" s="36">
        <v>360.3</v>
      </c>
      <c r="L10" s="25">
        <f t="shared" si="0"/>
        <v>22.24074074074074</v>
      </c>
      <c r="M10" s="24">
        <f t="shared" si="1"/>
        <v>-1259.7</v>
      </c>
    </row>
    <row r="11" spans="1:13" ht="15" customHeight="1">
      <c r="A11" s="7" t="s">
        <v>27</v>
      </c>
      <c r="B11" s="58" t="s">
        <v>26</v>
      </c>
      <c r="C11" s="59"/>
      <c r="D11" s="59"/>
      <c r="E11" s="59"/>
      <c r="F11" s="59"/>
      <c r="G11" s="59"/>
      <c r="H11" s="59"/>
      <c r="I11" s="60"/>
      <c r="J11" s="29">
        <v>0</v>
      </c>
      <c r="K11" s="24">
        <v>0</v>
      </c>
      <c r="L11" s="25"/>
      <c r="M11" s="24">
        <f t="shared" si="1"/>
        <v>0</v>
      </c>
    </row>
    <row r="12" spans="1:13" ht="16.5" customHeight="1">
      <c r="A12" s="7"/>
      <c r="B12" s="11" t="s">
        <v>3</v>
      </c>
      <c r="C12" s="12"/>
      <c r="D12" s="13"/>
      <c r="E12" s="13"/>
      <c r="F12" s="13"/>
      <c r="G12" s="13"/>
      <c r="H12" s="13"/>
      <c r="I12" s="14"/>
      <c r="J12" s="21">
        <f>SUM(J13:J16)</f>
        <v>200</v>
      </c>
      <c r="K12" s="23">
        <f>SUM(K13:K16)</f>
        <v>153.1</v>
      </c>
      <c r="L12" s="22">
        <f t="shared" si="0"/>
        <v>76.55</v>
      </c>
      <c r="M12" s="23">
        <f t="shared" si="1"/>
        <v>-46.900000000000006</v>
      </c>
    </row>
    <row r="13" spans="1:13" ht="45" customHeight="1">
      <c r="A13" s="7" t="s">
        <v>45</v>
      </c>
      <c r="B13" s="58" t="s">
        <v>14</v>
      </c>
      <c r="C13" s="59"/>
      <c r="D13" s="59"/>
      <c r="E13" s="59"/>
      <c r="F13" s="59"/>
      <c r="G13" s="59"/>
      <c r="H13" s="59"/>
      <c r="I13" s="60"/>
      <c r="J13" s="37">
        <v>200</v>
      </c>
      <c r="K13" s="36">
        <v>152.85</v>
      </c>
      <c r="L13" s="25">
        <f t="shared" si="0"/>
        <v>76.425</v>
      </c>
      <c r="M13" s="24">
        <f t="shared" si="1"/>
        <v>-47.150000000000006</v>
      </c>
    </row>
    <row r="14" spans="1:13" ht="26.25" customHeight="1">
      <c r="A14" s="7" t="s">
        <v>51</v>
      </c>
      <c r="B14" s="58" t="s">
        <v>50</v>
      </c>
      <c r="C14" s="59"/>
      <c r="D14" s="59"/>
      <c r="E14" s="59"/>
      <c r="F14" s="59"/>
      <c r="G14" s="59"/>
      <c r="H14" s="59"/>
      <c r="I14" s="35"/>
      <c r="J14" s="37">
        <v>0</v>
      </c>
      <c r="K14" s="36">
        <v>0.25</v>
      </c>
      <c r="L14" s="25" t="e">
        <f>K14/J14*100</f>
        <v>#DIV/0!</v>
      </c>
      <c r="M14" s="36">
        <f>K14-J14</f>
        <v>0.25</v>
      </c>
    </row>
    <row r="15" spans="1:13" ht="57.75" customHeight="1">
      <c r="A15" s="7" t="s">
        <v>47</v>
      </c>
      <c r="B15" s="58" t="s">
        <v>46</v>
      </c>
      <c r="C15" s="59"/>
      <c r="D15" s="59"/>
      <c r="E15" s="59"/>
      <c r="F15" s="59"/>
      <c r="G15" s="59"/>
      <c r="H15" s="59"/>
      <c r="I15" s="35"/>
      <c r="J15" s="37">
        <v>0</v>
      </c>
      <c r="K15" s="36"/>
      <c r="L15" s="25" t="e">
        <f>K15/J15*100</f>
        <v>#DIV/0!</v>
      </c>
      <c r="M15" s="36">
        <f>K15-J15</f>
        <v>0</v>
      </c>
    </row>
    <row r="16" spans="1:13" ht="36.75" customHeight="1">
      <c r="A16" s="7" t="s">
        <v>49</v>
      </c>
      <c r="B16" s="58" t="s">
        <v>48</v>
      </c>
      <c r="C16" s="59"/>
      <c r="D16" s="59"/>
      <c r="E16" s="59"/>
      <c r="F16" s="59"/>
      <c r="G16" s="59"/>
      <c r="H16" s="59"/>
      <c r="I16" s="60"/>
      <c r="J16" s="37">
        <v>0</v>
      </c>
      <c r="K16" s="24"/>
      <c r="L16" s="25" t="e">
        <f>K16/J16*100</f>
        <v>#DIV/0!</v>
      </c>
      <c r="M16" s="24">
        <f t="shared" si="1"/>
        <v>0</v>
      </c>
    </row>
    <row r="17" spans="1:13" ht="17.25" customHeight="1">
      <c r="A17" s="7" t="s">
        <v>5</v>
      </c>
      <c r="B17" s="80" t="s">
        <v>4</v>
      </c>
      <c r="C17" s="81"/>
      <c r="D17" s="81"/>
      <c r="E17" s="81"/>
      <c r="F17" s="81"/>
      <c r="G17" s="81"/>
      <c r="H17" s="81"/>
      <c r="I17" s="82"/>
      <c r="J17" s="21">
        <f>SUM(J18)</f>
        <v>1574.5</v>
      </c>
      <c r="K17" s="21">
        <f>SUM(K18)</f>
        <v>1494.9</v>
      </c>
      <c r="L17" s="22">
        <f t="shared" si="0"/>
        <v>94.94442680215943</v>
      </c>
      <c r="M17" s="23">
        <f t="shared" si="1"/>
        <v>-79.59999999999991</v>
      </c>
    </row>
    <row r="18" spans="1:13" ht="13.5" customHeight="1">
      <c r="A18" s="68" t="s">
        <v>7</v>
      </c>
      <c r="B18" s="71" t="s">
        <v>17</v>
      </c>
      <c r="C18" s="72"/>
      <c r="D18" s="72"/>
      <c r="E18" s="72"/>
      <c r="F18" s="72"/>
      <c r="G18" s="72"/>
      <c r="H18" s="72"/>
      <c r="I18" s="73"/>
      <c r="J18" s="83">
        <f>J21+J25+J28</f>
        <v>1574.5</v>
      </c>
      <c r="K18" s="45">
        <f>K21+K25+K28</f>
        <v>1494.9</v>
      </c>
      <c r="L18" s="88">
        <f t="shared" si="0"/>
        <v>94.94442680215943</v>
      </c>
      <c r="M18" s="45">
        <f>K18-J18</f>
        <v>-79.59999999999991</v>
      </c>
    </row>
    <row r="19" spans="1:13" ht="0.75" customHeight="1">
      <c r="A19" s="70"/>
      <c r="B19" s="74"/>
      <c r="C19" s="75"/>
      <c r="D19" s="75"/>
      <c r="E19" s="75"/>
      <c r="F19" s="75"/>
      <c r="G19" s="75"/>
      <c r="H19" s="75"/>
      <c r="I19" s="76"/>
      <c r="J19" s="84"/>
      <c r="K19" s="46"/>
      <c r="L19" s="89"/>
      <c r="M19" s="46"/>
    </row>
    <row r="20" spans="1:13" ht="10.5" customHeight="1">
      <c r="A20" s="69"/>
      <c r="B20" s="77"/>
      <c r="C20" s="78"/>
      <c r="D20" s="78"/>
      <c r="E20" s="78"/>
      <c r="F20" s="78"/>
      <c r="G20" s="78"/>
      <c r="H20" s="78"/>
      <c r="I20" s="79"/>
      <c r="J20" s="85"/>
      <c r="K20" s="47"/>
      <c r="L20" s="90"/>
      <c r="M20" s="47"/>
    </row>
    <row r="21" spans="1:13" ht="12.75">
      <c r="A21" s="68" t="s">
        <v>8</v>
      </c>
      <c r="B21" s="50" t="s">
        <v>9</v>
      </c>
      <c r="C21" s="51"/>
      <c r="D21" s="51"/>
      <c r="E21" s="51"/>
      <c r="F21" s="51"/>
      <c r="G21" s="51"/>
      <c r="H21" s="51"/>
      <c r="I21" s="52"/>
      <c r="J21" s="48">
        <f>SUM(J23+J24)</f>
        <v>819.8</v>
      </c>
      <c r="K21" s="48">
        <f>SUM(K23+K24)</f>
        <v>783.1</v>
      </c>
      <c r="L21" s="86">
        <v>0</v>
      </c>
      <c r="M21" s="63">
        <f>K21-J21</f>
        <v>-36.69999999999993</v>
      </c>
    </row>
    <row r="22" spans="1:13" ht="12.75">
      <c r="A22" s="69"/>
      <c r="B22" s="53"/>
      <c r="C22" s="54"/>
      <c r="D22" s="54"/>
      <c r="E22" s="54"/>
      <c r="F22" s="54"/>
      <c r="G22" s="54"/>
      <c r="H22" s="54"/>
      <c r="I22" s="55"/>
      <c r="J22" s="49"/>
      <c r="K22" s="49"/>
      <c r="L22" s="87"/>
      <c r="M22" s="64"/>
    </row>
    <row r="23" spans="1:13" ht="24" customHeight="1">
      <c r="A23" s="7" t="s">
        <v>28</v>
      </c>
      <c r="B23" s="56" t="s">
        <v>10</v>
      </c>
      <c r="C23" s="57"/>
      <c r="D23" s="57"/>
      <c r="E23" s="57"/>
      <c r="F23" s="57"/>
      <c r="G23" s="57"/>
      <c r="H23" s="57"/>
      <c r="I23" s="17"/>
      <c r="J23" s="28">
        <v>819.8</v>
      </c>
      <c r="K23" s="24">
        <v>783.1</v>
      </c>
      <c r="L23" s="26">
        <v>0</v>
      </c>
      <c r="M23" s="24">
        <f>K23-J23</f>
        <v>-36.69999999999993</v>
      </c>
    </row>
    <row r="24" spans="1:13" ht="27" customHeight="1">
      <c r="A24" s="7" t="s">
        <v>43</v>
      </c>
      <c r="B24" s="56" t="s">
        <v>44</v>
      </c>
      <c r="C24" s="57"/>
      <c r="D24" s="57"/>
      <c r="E24" s="57"/>
      <c r="F24" s="57"/>
      <c r="G24" s="57"/>
      <c r="H24" s="57"/>
      <c r="I24" s="17"/>
      <c r="J24" s="30"/>
      <c r="K24" s="20"/>
      <c r="L24" s="26"/>
      <c r="M24" s="24">
        <f>K24-J24</f>
        <v>0</v>
      </c>
    </row>
    <row r="25" spans="1:13" ht="12.75">
      <c r="A25" s="68" t="s">
        <v>29</v>
      </c>
      <c r="B25" s="50" t="s">
        <v>11</v>
      </c>
      <c r="C25" s="51"/>
      <c r="D25" s="51"/>
      <c r="E25" s="51"/>
      <c r="F25" s="51"/>
      <c r="G25" s="51"/>
      <c r="H25" s="51"/>
      <c r="I25" s="52"/>
      <c r="J25" s="48">
        <f>J27</f>
        <v>162.3</v>
      </c>
      <c r="K25" s="48">
        <f>SUM(K27:K27)</f>
        <v>121.7</v>
      </c>
      <c r="L25" s="86">
        <f>K25/J25*100</f>
        <v>74.98459642637091</v>
      </c>
      <c r="M25" s="63">
        <f>K25-J25</f>
        <v>-40.60000000000001</v>
      </c>
    </row>
    <row r="26" spans="1:13" ht="16.5" customHeight="1">
      <c r="A26" s="69"/>
      <c r="B26" s="53"/>
      <c r="C26" s="54"/>
      <c r="D26" s="54"/>
      <c r="E26" s="54"/>
      <c r="F26" s="54"/>
      <c r="G26" s="54"/>
      <c r="H26" s="54"/>
      <c r="I26" s="55"/>
      <c r="J26" s="49"/>
      <c r="K26" s="49"/>
      <c r="L26" s="87"/>
      <c r="M26" s="64"/>
    </row>
    <row r="27" spans="1:13" ht="33.75" customHeight="1">
      <c r="A27" s="9" t="s">
        <v>30</v>
      </c>
      <c r="B27" s="58" t="s">
        <v>16</v>
      </c>
      <c r="C27" s="59"/>
      <c r="D27" s="59"/>
      <c r="E27" s="59"/>
      <c r="F27" s="59"/>
      <c r="G27" s="59"/>
      <c r="H27" s="59"/>
      <c r="I27" s="60"/>
      <c r="J27" s="29">
        <v>162.3</v>
      </c>
      <c r="K27" s="24">
        <v>121.7</v>
      </c>
      <c r="L27" s="26">
        <f aca="true" t="shared" si="2" ref="L27:L32">K27/J27*100</f>
        <v>74.98459642637091</v>
      </c>
      <c r="M27" s="24">
        <f aca="true" t="shared" si="3" ref="M27:M32">K27-J27</f>
        <v>-40.60000000000001</v>
      </c>
    </row>
    <row r="28" spans="1:13" ht="16.5" customHeight="1">
      <c r="A28" s="18" t="s">
        <v>31</v>
      </c>
      <c r="B28" s="65" t="s">
        <v>32</v>
      </c>
      <c r="C28" s="66"/>
      <c r="D28" s="66"/>
      <c r="E28" s="66"/>
      <c r="F28" s="66"/>
      <c r="G28" s="66"/>
      <c r="H28" s="66"/>
      <c r="I28" s="67"/>
      <c r="J28" s="31">
        <f>J29+J30</f>
        <v>592.4</v>
      </c>
      <c r="K28" s="38">
        <f>K29+K30</f>
        <v>590.1</v>
      </c>
      <c r="L28" s="22">
        <f t="shared" si="2"/>
        <v>99.61174881836598</v>
      </c>
      <c r="M28" s="23">
        <f t="shared" si="3"/>
        <v>-2.2999999999999545</v>
      </c>
    </row>
    <row r="29" spans="1:13" ht="45.75" customHeight="1">
      <c r="A29" s="18" t="s">
        <v>39</v>
      </c>
      <c r="B29" s="61" t="s">
        <v>40</v>
      </c>
      <c r="C29" s="62"/>
      <c r="D29" s="62"/>
      <c r="E29" s="62"/>
      <c r="F29" s="62"/>
      <c r="G29" s="62"/>
      <c r="H29" s="62"/>
      <c r="I29" s="27"/>
      <c r="J29" s="32">
        <v>592.4</v>
      </c>
      <c r="K29" s="40">
        <v>590.1</v>
      </c>
      <c r="L29" s="22">
        <f t="shared" si="2"/>
        <v>99.61174881836598</v>
      </c>
      <c r="M29" s="23">
        <f t="shared" si="3"/>
        <v>-2.2999999999999545</v>
      </c>
    </row>
    <row r="30" spans="1:13" ht="22.5" customHeight="1">
      <c r="A30" s="7" t="s">
        <v>33</v>
      </c>
      <c r="B30" s="58" t="s">
        <v>34</v>
      </c>
      <c r="C30" s="59"/>
      <c r="D30" s="59"/>
      <c r="E30" s="59"/>
      <c r="F30" s="59"/>
      <c r="G30" s="59"/>
      <c r="H30" s="59"/>
      <c r="I30" s="60"/>
      <c r="J30" s="29">
        <v>0</v>
      </c>
      <c r="K30" s="24">
        <v>0</v>
      </c>
      <c r="L30" s="26" t="e">
        <f>K30/J30*100</f>
        <v>#DIV/0!</v>
      </c>
      <c r="M30" s="24">
        <f t="shared" si="3"/>
        <v>0</v>
      </c>
    </row>
    <row r="31" spans="1:13" ht="22.5" customHeight="1">
      <c r="A31" s="33" t="s">
        <v>42</v>
      </c>
      <c r="B31" s="43" t="s">
        <v>41</v>
      </c>
      <c r="C31" s="44"/>
      <c r="D31" s="44"/>
      <c r="E31" s="44"/>
      <c r="F31" s="44"/>
      <c r="G31" s="44"/>
      <c r="H31" s="44"/>
      <c r="I31" s="34"/>
      <c r="J31" s="31">
        <v>0</v>
      </c>
      <c r="K31" s="42">
        <v>15</v>
      </c>
      <c r="L31" s="22">
        <v>0</v>
      </c>
      <c r="M31" s="23">
        <f t="shared" si="3"/>
        <v>15</v>
      </c>
    </row>
    <row r="32" spans="1:13" ht="15.75" customHeight="1">
      <c r="A32" s="10"/>
      <c r="B32" s="12" t="s">
        <v>6</v>
      </c>
      <c r="C32" s="13"/>
      <c r="D32" s="13"/>
      <c r="E32" s="13"/>
      <c r="F32" s="13"/>
      <c r="G32" s="13"/>
      <c r="H32" s="13"/>
      <c r="I32" s="14"/>
      <c r="J32" s="21">
        <f>J5+J17+J31</f>
        <v>4206.5</v>
      </c>
      <c r="K32" s="41">
        <f>K5+K17+K31</f>
        <v>2621.52</v>
      </c>
      <c r="L32" s="22">
        <f t="shared" si="2"/>
        <v>62.32069416379413</v>
      </c>
      <c r="M32" s="23">
        <f t="shared" si="3"/>
        <v>-1584.98</v>
      </c>
    </row>
    <row r="33" ht="12.75">
      <c r="A33" s="1"/>
    </row>
    <row r="34" ht="12.75">
      <c r="A34" s="1"/>
    </row>
    <row r="35" ht="12.75">
      <c r="A35" s="1"/>
    </row>
    <row r="36" ht="12.75">
      <c r="A36" s="1"/>
    </row>
    <row r="37" ht="12.75">
      <c r="A37" s="1"/>
    </row>
    <row r="38" ht="12.75">
      <c r="A38" s="1"/>
    </row>
    <row r="39" ht="12.75">
      <c r="A39" s="1"/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</sheetData>
  <sheetProtection/>
  <mergeCells count="38">
    <mergeCell ref="L18:L20"/>
    <mergeCell ref="L21:L22"/>
    <mergeCell ref="G1:J1"/>
    <mergeCell ref="B11:I11"/>
    <mergeCell ref="B10:I10"/>
    <mergeCell ref="B5:I5"/>
    <mergeCell ref="B9:I9"/>
    <mergeCell ref="A2:M2"/>
    <mergeCell ref="B28:I28"/>
    <mergeCell ref="A21:A22"/>
    <mergeCell ref="A18:A20"/>
    <mergeCell ref="J21:J22"/>
    <mergeCell ref="B18:I20"/>
    <mergeCell ref="B16:I16"/>
    <mergeCell ref="B27:I27"/>
    <mergeCell ref="B17:I17"/>
    <mergeCell ref="J18:J20"/>
    <mergeCell ref="A25:A26"/>
    <mergeCell ref="J25:J26"/>
    <mergeCell ref="B8:I8"/>
    <mergeCell ref="B13:I13"/>
    <mergeCell ref="M25:M26"/>
    <mergeCell ref="B7:I7"/>
    <mergeCell ref="B15:H15"/>
    <mergeCell ref="M18:M20"/>
    <mergeCell ref="B14:H14"/>
    <mergeCell ref="M21:M22"/>
    <mergeCell ref="L25:L26"/>
    <mergeCell ref="B31:H31"/>
    <mergeCell ref="K18:K20"/>
    <mergeCell ref="K21:K22"/>
    <mergeCell ref="B25:I26"/>
    <mergeCell ref="K25:K26"/>
    <mergeCell ref="B21:I22"/>
    <mergeCell ref="B24:H24"/>
    <mergeCell ref="B30:I30"/>
    <mergeCell ref="B23:H23"/>
    <mergeCell ref="B29:H29"/>
  </mergeCells>
  <printOptions/>
  <pageMargins left="0.3937007874015748" right="0" top="0.1968503937007874" bottom="0.1968503937007874" header="0.31496062992125984" footer="0.118110236220472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fin1</dc:creator>
  <cp:keywords/>
  <dc:description/>
  <cp:lastModifiedBy>user</cp:lastModifiedBy>
  <cp:lastPrinted>2017-03-29T16:40:48Z</cp:lastPrinted>
  <dcterms:created xsi:type="dcterms:W3CDTF">2005-12-15T15:39:35Z</dcterms:created>
  <dcterms:modified xsi:type="dcterms:W3CDTF">2023-10-09T08:37:10Z</dcterms:modified>
  <cp:category/>
  <cp:version/>
  <cp:contentType/>
  <cp:contentStatus/>
</cp:coreProperties>
</file>