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<sst xmlns="http://schemas.openxmlformats.org/spreadsheetml/2006/main" count="59" uniqueCount="59">
  <si>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</si>
  <si>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</si>
  <si>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</si>
  <si>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</si>
  <si>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</si>
  <si>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</si>
  <si>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</si>
  <si>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</si>
  <si>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</si>
  <si>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</si>
  <si>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</si>
  <si>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</si>
  <si>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</si>
  <si>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</si>
  <si>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</si>
  <si>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</si>
  <si>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</si>
  <si>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</si>
  <si>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</si>
  <si>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</si>
  <si>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</si>
  <si>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</si>
  <si>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</si>
  <si>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</si>
  <si>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</si>
  <si>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</si>
  <si>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</si>
  <si>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</si>
  <si>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1 17 05000 00 0000 180</t>
  </si>
  <si>
    <t>Прочие неналоговые доходы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</si>
  <si>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</si>
  <si>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</si>
  <si>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</si>
  <si>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</si>
  <si>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</si>
  <si>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20202000000000151</t>
  </si>
  <si>
    <t>Субсидии бюджетам субъектов Российской Федерации и муниципальных образований (межбюджетные субсидии)</t>
  </si>
  <si>
    <t>20202999000000151</t>
  </si>
  <si>
    <t>Прочие субсидии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</si>
  <si>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</si>
  <si>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</si>
  <si>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</si>
  <si>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</si>
  <si>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114 06010 00 0000 430</t>
  </si>
  <si>
    <t>Доходы от продажи земельных участков, государственная собственность на которые не разграничена</t>
  </si>
  <si>
    <t>Приложение 2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</si>
  <si>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</t>
  </si>
  <si>
    <t>План</t>
  </si>
  <si>
    <t>Факт</t>
  </si>
  <si>
    <t>% исп.</t>
  </si>
  <si>
    <t>Откл.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</si>
  <si>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</si>
  <si>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20202041000000151</t>
  </si>
  <si>
    <t>20201003000000151</t>
  </si>
  <si>
    <t>Датации на сбалонсированность бюджета</t>
  </si>
  <si>
    <t>1 03 03000 01 0000 110</t>
  </si>
  <si>
    <t>Доходы от уплаты акцизов на ГСМ</t>
  </si>
  <si>
    <t xml:space="preserve">Исполнение доходной части   бюджета Ломовского сельского поселения за 2014 год                                         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</si>
  <si>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2014 год" от 17 марта 2015 года № 112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</si>
</sst>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17.625" style="0" customWidth="1"/>
    <col min="5" max="5" width="7.625" style="0" customWidth="1"/>
    <col min="6" max="7" width="9.125" style="0" hidden="1" customWidth="1"/>
    <col min="9" max="9" width="0.12890625" style="0" customWidth="1"/>
    <col min="10" max="10" width="10.25390625" style="0" customWidth="1"/>
    <col min="11" max="11" width="8.25390625" style="0" customWidth="1"/>
    <col min="12" max="12" width="7.25390625" style="0" customWidth="1"/>
  </cols>
  <sheetData>
    <row r="1" spans="4:10" ht="12.75">
      <c r="D1" s="15"/>
      <c r="E1" s="15"/>
      <c r="F1" s="15"/>
      <c r="G1" s="86" t="s">
        <v>45</v>
      </c>
      <c r="H1" s="86"/>
      <c r="I1" s="86"/>
      <c r="J1" s="86"/>
    </row>
    <row r="2" spans="4:13" ht="37.5" customHeight="1">
      <c r="D2" s="89" t="s">
        <v>58</v>
      </c>
      <c r="E2" s="89"/>
      <c r="F2" s="89"/>
      <c r="G2" s="89"/>
      <c r="H2" s="89"/>
      <c r="I2" s="89"/>
      <c r="J2" s="89"/>
      <c r="K2" s="89"/>
      <c r="L2" s="89"/>
      <c r="M2" s="89"/>
    </row>
    <row r="3" spans="4:10" ht="21" customHeight="1">
      <c r="D3" s="15"/>
      <c r="E3" s="16"/>
      <c r="F3" s="16"/>
      <c r="G3" s="62"/>
      <c r="H3" s="62"/>
      <c r="I3" s="62"/>
      <c r="J3" s="62"/>
    </row>
    <row r="4" spans="1:10" ht="23.25" customHeight="1">
      <c r="A4" s="21" t="s">
        <v>57</v>
      </c>
      <c r="B4" s="21"/>
      <c r="C4" s="21"/>
      <c r="D4" s="21"/>
      <c r="E4" s="21"/>
      <c r="F4" s="21"/>
      <c r="G4" s="21"/>
      <c r="H4" s="21"/>
      <c r="I4" s="21"/>
      <c r="J4" s="21"/>
    </row>
    <row r="5" spans="2:9" ht="14.25">
      <c r="B5" s="2"/>
      <c r="C5" s="2"/>
      <c r="D5" s="2"/>
      <c r="E5" s="2"/>
      <c r="F5" s="2"/>
      <c r="G5" s="2"/>
      <c r="H5" s="2"/>
      <c r="I5" s="2" t="s">
        <v>13</v>
      </c>
    </row>
    <row r="6" spans="1:13" ht="12.75">
      <c r="A6" s="3" t="s">
        <v>0</v>
      </c>
      <c r="B6" s="4" t="s">
        <v>12</v>
      </c>
      <c r="C6" s="5"/>
      <c r="D6" s="5"/>
      <c r="E6" s="5"/>
      <c r="F6" s="5"/>
      <c r="G6" s="5"/>
      <c r="H6" s="5"/>
      <c r="I6" s="6"/>
      <c r="J6" s="3" t="s">
        <v>47</v>
      </c>
      <c r="K6" s="3" t="s">
        <v>48</v>
      </c>
      <c r="L6" s="17" t="s">
        <v>49</v>
      </c>
      <c r="M6" s="20" t="s">
        <v>50</v>
      </c>
    </row>
    <row r="7" spans="1:13" ht="12.75">
      <c r="A7" s="7" t="s">
        <v>19</v>
      </c>
      <c r="B7" s="63" t="s">
        <v>18</v>
      </c>
      <c r="C7" s="64"/>
      <c r="D7" s="64"/>
      <c r="E7" s="64"/>
      <c r="F7" s="64"/>
      <c r="G7" s="64"/>
      <c r="H7" s="64"/>
      <c r="I7" s="65"/>
      <c r="J7" s="23">
        <f>J8+J15</f>
        <v>7286</v>
      </c>
      <c r="K7" s="23">
        <f>K8+K15</f>
        <v>7118.5</v>
      </c>
      <c r="L7" s="24">
        <f>K7/J7*100</f>
        <v>97.70107054625309</v>
      </c>
      <c r="M7" s="25">
        <f>K7-J7</f>
        <v>-167.5</v>
      </c>
    </row>
    <row r="8" spans="1:13" ht="12.75">
      <c r="A8" s="8"/>
      <c r="B8" s="11" t="s">
        <v>1</v>
      </c>
      <c r="C8" s="12"/>
      <c r="D8" s="13"/>
      <c r="E8" s="13"/>
      <c r="F8" s="13"/>
      <c r="G8" s="13"/>
      <c r="H8" s="13"/>
      <c r="I8" s="14"/>
      <c r="J8" s="23">
        <f>SUM(J9:J14)</f>
        <v>2828</v>
      </c>
      <c r="K8" s="23">
        <f>SUM(K9:K14)</f>
        <v>2648.3</v>
      </c>
      <c r="L8" s="24">
        <f aca="true" t="shared" si="0" ref="L8:L21">K8/J8*100</f>
        <v>93.64568599717116</v>
      </c>
      <c r="M8" s="25">
        <f aca="true" t="shared" si="1" ref="M8:M20">K8-J8</f>
        <v>-179.69999999999982</v>
      </c>
    </row>
    <row r="9" spans="1:13" ht="19.5" customHeight="1">
      <c r="A9" s="7" t="s">
        <v>20</v>
      </c>
      <c r="B9" s="39" t="s">
        <v>2</v>
      </c>
      <c r="C9" s="40"/>
      <c r="D9" s="40"/>
      <c r="E9" s="40"/>
      <c r="F9" s="40"/>
      <c r="G9" s="40"/>
      <c r="H9" s="40"/>
      <c r="I9" s="41"/>
      <c r="J9" s="32">
        <v>566</v>
      </c>
      <c r="K9" s="26">
        <v>541.9</v>
      </c>
      <c r="L9" s="27">
        <f t="shared" si="0"/>
        <v>95.74204946996467</v>
      </c>
      <c r="M9" s="26">
        <f t="shared" si="1"/>
        <v>-24.100000000000023</v>
      </c>
    </row>
    <row r="10" spans="1:13" ht="19.5" customHeight="1">
      <c r="A10" s="7" t="s">
        <v>55</v>
      </c>
      <c r="B10" s="39" t="s">
        <v>56</v>
      </c>
      <c r="C10" s="40"/>
      <c r="D10" s="40"/>
      <c r="E10" s="40"/>
      <c r="F10" s="40"/>
      <c r="G10" s="40"/>
      <c r="H10" s="40"/>
      <c r="I10" s="36"/>
      <c r="J10" s="33">
        <v>1076</v>
      </c>
      <c r="K10" s="26">
        <v>933.5</v>
      </c>
      <c r="L10" s="27">
        <f>K10/J10*100</f>
        <v>86.75650557620817</v>
      </c>
      <c r="M10" s="26">
        <f>K10-J10</f>
        <v>-142.5</v>
      </c>
    </row>
    <row r="11" spans="1:13" ht="12.75" customHeight="1">
      <c r="A11" s="7" t="s">
        <v>21</v>
      </c>
      <c r="B11" s="39" t="s">
        <v>15</v>
      </c>
      <c r="C11" s="40"/>
      <c r="D11" s="40"/>
      <c r="E11" s="40"/>
      <c r="F11" s="40"/>
      <c r="G11" s="40"/>
      <c r="H11" s="40"/>
      <c r="I11" s="41"/>
      <c r="J11" s="33">
        <v>250</v>
      </c>
      <c r="K11" s="26">
        <v>250</v>
      </c>
      <c r="L11" s="27">
        <f t="shared" si="0"/>
        <v>100</v>
      </c>
      <c r="M11" s="26">
        <f t="shared" si="1"/>
        <v>0</v>
      </c>
    </row>
    <row r="12" spans="1:13" ht="12.75" customHeight="1">
      <c r="A12" s="7" t="s">
        <v>24</v>
      </c>
      <c r="B12" s="39" t="s">
        <v>25</v>
      </c>
      <c r="C12" s="40"/>
      <c r="D12" s="40"/>
      <c r="E12" s="40"/>
      <c r="F12" s="40"/>
      <c r="G12" s="40"/>
      <c r="H12" s="40"/>
      <c r="I12" s="41"/>
      <c r="J12" s="33">
        <v>20</v>
      </c>
      <c r="K12" s="26">
        <v>25.3</v>
      </c>
      <c r="L12" s="27">
        <f t="shared" si="0"/>
        <v>126.50000000000001</v>
      </c>
      <c r="M12" s="26">
        <f t="shared" si="1"/>
        <v>5.300000000000001</v>
      </c>
    </row>
    <row r="13" spans="1:13" ht="12.75" customHeight="1">
      <c r="A13" s="7" t="s">
        <v>26</v>
      </c>
      <c r="B13" s="39" t="s">
        <v>27</v>
      </c>
      <c r="C13" s="40"/>
      <c r="D13" s="40"/>
      <c r="E13" s="40"/>
      <c r="F13" s="40"/>
      <c r="G13" s="40"/>
      <c r="H13" s="40"/>
      <c r="I13" s="41"/>
      <c r="J13" s="33">
        <v>911</v>
      </c>
      <c r="K13" s="26">
        <v>885.8</v>
      </c>
      <c r="L13" s="27">
        <f t="shared" si="0"/>
        <v>97.2338090010977</v>
      </c>
      <c r="M13" s="26">
        <f t="shared" si="1"/>
        <v>-25.200000000000045</v>
      </c>
    </row>
    <row r="14" spans="1:13" ht="12.75" customHeight="1">
      <c r="A14" s="7" t="s">
        <v>31</v>
      </c>
      <c r="B14" s="39" t="s">
        <v>30</v>
      </c>
      <c r="C14" s="40"/>
      <c r="D14" s="40"/>
      <c r="E14" s="40"/>
      <c r="F14" s="40"/>
      <c r="G14" s="40"/>
      <c r="H14" s="40"/>
      <c r="I14" s="41"/>
      <c r="J14" s="33">
        <v>5</v>
      </c>
      <c r="K14" s="26">
        <v>11.8</v>
      </c>
      <c r="L14" s="27">
        <f t="shared" si="0"/>
        <v>236.00000000000003</v>
      </c>
      <c r="M14" s="26">
        <f t="shared" si="1"/>
        <v>6.800000000000001</v>
      </c>
    </row>
    <row r="15" spans="1:13" ht="12.75">
      <c r="A15" s="7"/>
      <c r="B15" s="11" t="s">
        <v>3</v>
      </c>
      <c r="C15" s="12"/>
      <c r="D15" s="13"/>
      <c r="E15" s="13"/>
      <c r="F15" s="13"/>
      <c r="G15" s="13"/>
      <c r="H15" s="13"/>
      <c r="I15" s="14"/>
      <c r="J15" s="23">
        <f>SUM(J16:J19)</f>
        <v>4458</v>
      </c>
      <c r="K15" s="25">
        <f>SUM(K16:K19)</f>
        <v>4470.2</v>
      </c>
      <c r="L15" s="24">
        <f t="shared" si="0"/>
        <v>100.27366532077164</v>
      </c>
      <c r="M15" s="25">
        <f t="shared" si="1"/>
        <v>12.199999999999818</v>
      </c>
    </row>
    <row r="16" spans="1:13" ht="42.75" customHeight="1">
      <c r="A16" s="7" t="s">
        <v>22</v>
      </c>
      <c r="B16" s="66" t="s">
        <v>46</v>
      </c>
      <c r="C16" s="67"/>
      <c r="D16" s="67"/>
      <c r="E16" s="67"/>
      <c r="F16" s="67"/>
      <c r="G16" s="67"/>
      <c r="H16" s="67"/>
      <c r="I16" s="68"/>
      <c r="J16" s="32">
        <v>138</v>
      </c>
      <c r="K16" s="26">
        <v>126.8</v>
      </c>
      <c r="L16" s="27">
        <f t="shared" si="0"/>
        <v>91.88405797101449</v>
      </c>
      <c r="M16" s="26">
        <f t="shared" si="1"/>
        <v>-11.200000000000003</v>
      </c>
    </row>
    <row r="17" spans="1:13" ht="59.25" customHeight="1">
      <c r="A17" s="7" t="s">
        <v>23</v>
      </c>
      <c r="B17" s="39" t="s">
        <v>14</v>
      </c>
      <c r="C17" s="40"/>
      <c r="D17" s="40"/>
      <c r="E17" s="40"/>
      <c r="F17" s="40"/>
      <c r="G17" s="40"/>
      <c r="H17" s="40"/>
      <c r="I17" s="41"/>
      <c r="J17" s="32">
        <v>60</v>
      </c>
      <c r="K17" s="26">
        <v>87</v>
      </c>
      <c r="L17" s="27">
        <f t="shared" si="0"/>
        <v>145</v>
      </c>
      <c r="M17" s="26">
        <f t="shared" si="1"/>
        <v>27</v>
      </c>
    </row>
    <row r="18" spans="1:13" ht="33" customHeight="1">
      <c r="A18" s="7" t="s">
        <v>43</v>
      </c>
      <c r="B18" s="39" t="s">
        <v>44</v>
      </c>
      <c r="C18" s="40"/>
      <c r="D18" s="40"/>
      <c r="E18" s="40"/>
      <c r="F18" s="40"/>
      <c r="G18" s="40"/>
      <c r="H18" s="40"/>
      <c r="I18" s="41"/>
      <c r="J18" s="32">
        <v>4255</v>
      </c>
      <c r="K18" s="26">
        <v>4256.4</v>
      </c>
      <c r="L18" s="27">
        <f t="shared" si="0"/>
        <v>100.03290246768506</v>
      </c>
      <c r="M18" s="26">
        <f t="shared" si="1"/>
        <v>1.3999999999996362</v>
      </c>
    </row>
    <row r="19" spans="1:13" ht="13.5" customHeight="1">
      <c r="A19" s="9" t="s">
        <v>28</v>
      </c>
      <c r="B19" s="69" t="s">
        <v>29</v>
      </c>
      <c r="C19" s="70"/>
      <c r="D19" s="70"/>
      <c r="E19" s="70"/>
      <c r="F19" s="70"/>
      <c r="G19" s="70"/>
      <c r="H19" s="70"/>
      <c r="I19" s="71"/>
      <c r="J19" s="32">
        <v>5</v>
      </c>
      <c r="K19" s="26">
        <v>0</v>
      </c>
      <c r="L19" s="27">
        <f t="shared" si="0"/>
        <v>0</v>
      </c>
      <c r="M19" s="26">
        <f t="shared" si="1"/>
        <v>-5</v>
      </c>
    </row>
    <row r="20" spans="1:13" ht="12.75">
      <c r="A20" s="7" t="s">
        <v>5</v>
      </c>
      <c r="B20" s="63" t="s">
        <v>4</v>
      </c>
      <c r="C20" s="64"/>
      <c r="D20" s="64"/>
      <c r="E20" s="64"/>
      <c r="F20" s="64"/>
      <c r="G20" s="64"/>
      <c r="H20" s="64"/>
      <c r="I20" s="65"/>
      <c r="J20" s="23">
        <f>SUM(J21)</f>
        <v>1504.3</v>
      </c>
      <c r="K20" s="23">
        <f>SUM(K21)</f>
        <v>1504.3</v>
      </c>
      <c r="L20" s="24">
        <f t="shared" si="0"/>
        <v>100</v>
      </c>
      <c r="M20" s="25">
        <f t="shared" si="1"/>
        <v>0</v>
      </c>
    </row>
    <row r="21" spans="1:13" ht="13.5" customHeight="1">
      <c r="A21" s="72" t="s">
        <v>7</v>
      </c>
      <c r="B21" s="75" t="s">
        <v>17</v>
      </c>
      <c r="C21" s="76"/>
      <c r="D21" s="76"/>
      <c r="E21" s="76"/>
      <c r="F21" s="76"/>
      <c r="G21" s="76"/>
      <c r="H21" s="76"/>
      <c r="I21" s="77"/>
      <c r="J21" s="57">
        <f>J24+J31+J28+J34</f>
        <v>1504.3</v>
      </c>
      <c r="K21" s="45">
        <f>K24+K31+K28+K34</f>
        <v>1504.3</v>
      </c>
      <c r="L21" s="92">
        <f t="shared" si="0"/>
        <v>100</v>
      </c>
      <c r="M21" s="45">
        <f>K21-J21</f>
        <v>0</v>
      </c>
    </row>
    <row r="22" spans="1:13" ht="0.75" customHeight="1">
      <c r="A22" s="73"/>
      <c r="B22" s="78"/>
      <c r="C22" s="79"/>
      <c r="D22" s="79"/>
      <c r="E22" s="79"/>
      <c r="F22" s="79"/>
      <c r="G22" s="79"/>
      <c r="H22" s="79"/>
      <c r="I22" s="80"/>
      <c r="J22" s="58"/>
      <c r="K22" s="46"/>
      <c r="L22" s="93"/>
      <c r="M22" s="46"/>
    </row>
    <row r="23" spans="1:13" ht="10.5" customHeight="1">
      <c r="A23" s="74"/>
      <c r="B23" s="81"/>
      <c r="C23" s="82"/>
      <c r="D23" s="82"/>
      <c r="E23" s="82"/>
      <c r="F23" s="82"/>
      <c r="G23" s="82"/>
      <c r="H23" s="82"/>
      <c r="I23" s="83"/>
      <c r="J23" s="59"/>
      <c r="K23" s="47"/>
      <c r="L23" s="94"/>
      <c r="M23" s="47"/>
    </row>
    <row r="24" spans="1:13" ht="12.75">
      <c r="A24" s="60" t="s">
        <v>8</v>
      </c>
      <c r="B24" s="50" t="s">
        <v>9</v>
      </c>
      <c r="C24" s="51"/>
      <c r="D24" s="51"/>
      <c r="E24" s="51"/>
      <c r="F24" s="51"/>
      <c r="G24" s="51"/>
      <c r="H24" s="51"/>
      <c r="I24" s="52"/>
      <c r="J24" s="48">
        <f>SUM(J26+J27)</f>
        <v>1109</v>
      </c>
      <c r="K24" s="48">
        <f>SUM(K26+K27)</f>
        <v>1109</v>
      </c>
      <c r="L24" s="90">
        <f>K24/J24*100</f>
        <v>100</v>
      </c>
      <c r="M24" s="87">
        <f>K24-J24</f>
        <v>0</v>
      </c>
    </row>
    <row r="25" spans="1:13" ht="12.75">
      <c r="A25" s="61"/>
      <c r="B25" s="53"/>
      <c r="C25" s="54"/>
      <c r="D25" s="54"/>
      <c r="E25" s="54"/>
      <c r="F25" s="54"/>
      <c r="G25" s="54"/>
      <c r="H25" s="54"/>
      <c r="I25" s="55"/>
      <c r="J25" s="49"/>
      <c r="K25" s="49"/>
      <c r="L25" s="91"/>
      <c r="M25" s="88"/>
    </row>
    <row r="26" spans="1:13" ht="24" customHeight="1">
      <c r="A26" s="7" t="s">
        <v>32</v>
      </c>
      <c r="B26" s="37" t="s">
        <v>10</v>
      </c>
      <c r="C26" s="38"/>
      <c r="D26" s="38"/>
      <c r="E26" s="38"/>
      <c r="F26" s="38"/>
      <c r="G26" s="38"/>
      <c r="H26" s="38"/>
      <c r="I26" s="18"/>
      <c r="J26" s="32">
        <v>1109</v>
      </c>
      <c r="K26" s="26">
        <v>1109</v>
      </c>
      <c r="L26" s="28">
        <f>K26/J26*100</f>
        <v>100</v>
      </c>
      <c r="M26" s="26">
        <f aca="true" t="shared" si="2" ref="M26:M31">K26-J26</f>
        <v>0</v>
      </c>
    </row>
    <row r="27" spans="1:13" ht="24" customHeight="1">
      <c r="A27" s="7" t="s">
        <v>53</v>
      </c>
      <c r="B27" s="37" t="s">
        <v>54</v>
      </c>
      <c r="C27" s="38"/>
      <c r="D27" s="38"/>
      <c r="E27" s="38"/>
      <c r="F27" s="38"/>
      <c r="G27" s="38"/>
      <c r="H27" s="38"/>
      <c r="I27" s="18"/>
      <c r="J27" s="34">
        <v>0</v>
      </c>
      <c r="K27" s="22">
        <v>0</v>
      </c>
      <c r="L27" s="28"/>
      <c r="M27" s="26">
        <f t="shared" si="2"/>
        <v>0</v>
      </c>
    </row>
    <row r="28" spans="1:13" ht="24.75" customHeight="1">
      <c r="A28" s="9" t="s">
        <v>35</v>
      </c>
      <c r="B28" s="42" t="s">
        <v>36</v>
      </c>
      <c r="C28" s="43"/>
      <c r="D28" s="43"/>
      <c r="E28" s="43"/>
      <c r="F28" s="43"/>
      <c r="G28" s="43"/>
      <c r="H28" s="43"/>
      <c r="I28" s="44"/>
      <c r="J28" s="30">
        <f>J29+J30</f>
        <v>307.3</v>
      </c>
      <c r="K28" s="30">
        <f>K29+K30</f>
        <v>307.3</v>
      </c>
      <c r="L28" s="24">
        <f>K28/J28*100</f>
        <v>100</v>
      </c>
      <c r="M28" s="25">
        <f t="shared" si="2"/>
        <v>0</v>
      </c>
    </row>
    <row r="29" spans="1:13" ht="41.25" customHeight="1">
      <c r="A29" s="9" t="s">
        <v>52</v>
      </c>
      <c r="B29" s="84" t="s">
        <v>51</v>
      </c>
      <c r="C29" s="85"/>
      <c r="D29" s="85"/>
      <c r="E29" s="85"/>
      <c r="F29" s="85"/>
      <c r="G29" s="85"/>
      <c r="H29" s="85"/>
      <c r="I29" s="31"/>
      <c r="J29" s="34">
        <v>0</v>
      </c>
      <c r="K29" s="29">
        <v>0</v>
      </c>
      <c r="L29" s="28">
        <v>0</v>
      </c>
      <c r="M29" s="26">
        <f t="shared" si="2"/>
        <v>0</v>
      </c>
    </row>
    <row r="30" spans="1:13" ht="15.75" customHeight="1">
      <c r="A30" s="9" t="s">
        <v>37</v>
      </c>
      <c r="B30" s="37" t="s">
        <v>38</v>
      </c>
      <c r="C30" s="38"/>
      <c r="D30" s="38"/>
      <c r="E30" s="38"/>
      <c r="F30" s="38"/>
      <c r="G30" s="38"/>
      <c r="H30" s="38"/>
      <c r="I30" s="56"/>
      <c r="J30" s="34">
        <v>307.3</v>
      </c>
      <c r="K30" s="22">
        <v>307.3</v>
      </c>
      <c r="L30" s="28">
        <f>K30/J30*100</f>
        <v>100</v>
      </c>
      <c r="M30" s="26">
        <f t="shared" si="2"/>
        <v>0</v>
      </c>
    </row>
    <row r="31" spans="1:13" ht="12.75">
      <c r="A31" s="60" t="s">
        <v>33</v>
      </c>
      <c r="B31" s="50" t="s">
        <v>11</v>
      </c>
      <c r="C31" s="51"/>
      <c r="D31" s="51"/>
      <c r="E31" s="51"/>
      <c r="F31" s="51"/>
      <c r="G31" s="51"/>
      <c r="H31" s="51"/>
      <c r="I31" s="52"/>
      <c r="J31" s="48">
        <f>J33</f>
        <v>88</v>
      </c>
      <c r="K31" s="48">
        <f>SUM(K33:K33)</f>
        <v>88</v>
      </c>
      <c r="L31" s="90">
        <f>K31/J31*100</f>
        <v>100</v>
      </c>
      <c r="M31" s="87">
        <f t="shared" si="2"/>
        <v>0</v>
      </c>
    </row>
    <row r="32" spans="1:13" ht="12.75">
      <c r="A32" s="61"/>
      <c r="B32" s="53"/>
      <c r="C32" s="54"/>
      <c r="D32" s="54"/>
      <c r="E32" s="54"/>
      <c r="F32" s="54"/>
      <c r="G32" s="54"/>
      <c r="H32" s="54"/>
      <c r="I32" s="55"/>
      <c r="J32" s="49"/>
      <c r="K32" s="49"/>
      <c r="L32" s="91"/>
      <c r="M32" s="88"/>
    </row>
    <row r="33" spans="1:13" ht="31.5" customHeight="1">
      <c r="A33" s="9" t="s">
        <v>34</v>
      </c>
      <c r="B33" s="39" t="s">
        <v>16</v>
      </c>
      <c r="C33" s="40"/>
      <c r="D33" s="40"/>
      <c r="E33" s="40"/>
      <c r="F33" s="40"/>
      <c r="G33" s="40"/>
      <c r="H33" s="40"/>
      <c r="I33" s="41"/>
      <c r="J33" s="33">
        <v>88</v>
      </c>
      <c r="K33" s="26">
        <v>88</v>
      </c>
      <c r="L33" s="28">
        <f>K33/J33*100</f>
        <v>100</v>
      </c>
      <c r="M33" s="26">
        <f>K33-J33</f>
        <v>0</v>
      </c>
    </row>
    <row r="34" spans="1:13" ht="16.5" customHeight="1">
      <c r="A34" s="19" t="s">
        <v>39</v>
      </c>
      <c r="B34" s="42" t="s">
        <v>40</v>
      </c>
      <c r="C34" s="43"/>
      <c r="D34" s="43"/>
      <c r="E34" s="43"/>
      <c r="F34" s="43"/>
      <c r="G34" s="43"/>
      <c r="H34" s="43"/>
      <c r="I34" s="44"/>
      <c r="J34" s="35">
        <f>J35</f>
        <v>0</v>
      </c>
      <c r="K34" s="35">
        <f>K35</f>
        <v>0</v>
      </c>
      <c r="L34" s="24"/>
      <c r="M34" s="25">
        <f>K34-J34</f>
        <v>0</v>
      </c>
    </row>
    <row r="35" spans="1:13" ht="22.5" customHeight="1">
      <c r="A35" s="7" t="s">
        <v>41</v>
      </c>
      <c r="B35" s="39" t="s">
        <v>42</v>
      </c>
      <c r="C35" s="40"/>
      <c r="D35" s="40"/>
      <c r="E35" s="40"/>
      <c r="F35" s="40"/>
      <c r="G35" s="40"/>
      <c r="H35" s="40"/>
      <c r="I35" s="41"/>
      <c r="J35" s="33">
        <v>0</v>
      </c>
      <c r="K35" s="26">
        <v>0</v>
      </c>
      <c r="L35" s="28"/>
      <c r="M35" s="26">
        <f>K35-J35</f>
        <v>0</v>
      </c>
    </row>
    <row r="36" spans="1:13" ht="12.75">
      <c r="A36" s="10"/>
      <c r="B36" s="12" t="s">
        <v>6</v>
      </c>
      <c r="C36" s="13"/>
      <c r="D36" s="13"/>
      <c r="E36" s="13"/>
      <c r="F36" s="13"/>
      <c r="G36" s="13"/>
      <c r="H36" s="13"/>
      <c r="I36" s="14"/>
      <c r="J36" s="23">
        <f>J7+J20</f>
        <v>8790.3</v>
      </c>
      <c r="K36" s="23">
        <f>K7+K20</f>
        <v>8622.8</v>
      </c>
      <c r="L36" s="24">
        <f>K36/J36*100</f>
        <v>98.09449051795728</v>
      </c>
      <c r="M36" s="25">
        <f>K36-J36</f>
        <v>-167.5</v>
      </c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sheetProtection/>
  <mergeCells count="41">
    <mergeCell ref="B24:I25"/>
    <mergeCell ref="B9:I9"/>
    <mergeCell ref="B10:H10"/>
    <mergeCell ref="M31:M32"/>
    <mergeCell ref="D2:M2"/>
    <mergeCell ref="M21:M23"/>
    <mergeCell ref="M24:M25"/>
    <mergeCell ref="L31:L32"/>
    <mergeCell ref="L21:L23"/>
    <mergeCell ref="L24:L25"/>
    <mergeCell ref="J24:J25"/>
    <mergeCell ref="B21:I23"/>
    <mergeCell ref="B29:H29"/>
    <mergeCell ref="A24:A25"/>
    <mergeCell ref="B28:I28"/>
    <mergeCell ref="G1:J1"/>
    <mergeCell ref="B14:I14"/>
    <mergeCell ref="B13:I13"/>
    <mergeCell ref="B7:I7"/>
    <mergeCell ref="B12:I12"/>
    <mergeCell ref="B11:I11"/>
    <mergeCell ref="B33:I33"/>
    <mergeCell ref="J21:J23"/>
    <mergeCell ref="A31:A32"/>
    <mergeCell ref="J31:J32"/>
    <mergeCell ref="G3:J3"/>
    <mergeCell ref="B20:I20"/>
    <mergeCell ref="B16:I16"/>
    <mergeCell ref="B17:I17"/>
    <mergeCell ref="B19:I19"/>
    <mergeCell ref="A21:A23"/>
    <mergeCell ref="B27:H27"/>
    <mergeCell ref="B18:I18"/>
    <mergeCell ref="B34:I34"/>
    <mergeCell ref="B35:I35"/>
    <mergeCell ref="B26:H26"/>
    <mergeCell ref="K21:K23"/>
    <mergeCell ref="K24:K25"/>
    <mergeCell ref="B31:I32"/>
    <mergeCell ref="B30:I30"/>
    <mergeCell ref="K31:K32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Ломовская_адм</cp:lastModifiedBy>
  <cp:lastPrinted>2015-03-26T12:01:55Z</cp:lastPrinted>
  <dcterms:created xsi:type="dcterms:W3CDTF">2005-12-15T15:39:35Z</dcterms:created>
  <dcterms:modified xsi:type="dcterms:W3CDTF">2015-03-26T12:02:28Z</dcterms:modified>
  <cp:category/>
  <cp:version/>
  <cp:contentType/>
  <cp:contentStatus/>
</cp:coreProperties>
</file>