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08 (2)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<sst xmlns="http://schemas.openxmlformats.org/spreadsheetml/2006/main" count="55" uniqueCount="55">
  <si>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Код</t>
  </si>
  <si>
    <t>Налоговые доходы</t>
  </si>
  <si>
    <t>Налог на доходы физических лиц</t>
  </si>
  <si>
    <t>Неналоговые доходы</t>
  </si>
  <si>
    <t>Безвозмездные поступления</t>
  </si>
  <si>
    <t>20000000000000000</t>
  </si>
  <si>
    <t>Всего доходов</t>
  </si>
  <si>
    <t>20200000000000000</t>
  </si>
  <si>
    <t>20201000000000151</t>
  </si>
  <si>
    <t xml:space="preserve">Дотации от других бюджетов бюджетной системы </t>
  </si>
  <si>
    <t>Дотации на выравнивание уровня бюджетной обеспеченности</t>
  </si>
  <si>
    <t>Субвенции от других бюджетов бюджетной системы</t>
  </si>
  <si>
    <t>Наименование показателя</t>
  </si>
  <si>
    <t xml:space="preserve">    тыс. рублей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</si>
  <si>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хозяйственном ведении муниципальных унитарных предприятий</t>
  </si>
  <si>
    <t>Единый сельскохозяйственный налог</t>
  </si>
  <si>
    <t>Субвенция на осуществление полномочий по первичному воинскому учету на территориях, где отсутствует военные комиссариаты</t>
  </si>
  <si>
    <t>Безвозмездные поступления от других бюджетов бюджетной системы</t>
  </si>
  <si>
    <t>Доходы</t>
  </si>
  <si>
    <t>1 00 00000 00 0000 000</t>
  </si>
  <si>
    <t>1 01 02000 01 0000 110</t>
  </si>
  <si>
    <t>1 05 03000 01 0000 110</t>
  </si>
  <si>
    <t>1 11 05011 00 0000 120</t>
  </si>
  <si>
    <t>1 11 05035 00 0000 120</t>
  </si>
  <si>
    <t>1 06 01000 10 0000 110</t>
  </si>
  <si>
    <t>Налог на имущество физических лиц</t>
  </si>
  <si>
    <t>1 06 06000 10 0000 110</t>
  </si>
  <si>
    <t>Земельный налог</t>
  </si>
  <si>
    <t>1 17 05000 00 0000 180</t>
  </si>
  <si>
    <t>Прочие неналоговые доходы</t>
  </si>
  <si>
    <t>Государственная пошлина</t>
  </si>
  <si>
    <t>1 08 04000 10 0000 110</t>
  </si>
  <si>
    <t>20201001000000151</t>
  </si>
  <si>
    <t>20203000000000151</t>
  </si>
  <si>
    <t>20203015000000151</t>
  </si>
  <si>
    <t>20202000000000151</t>
  </si>
  <si>
    <t>Субсидии бюджетам субъектов Российской Федерации и муниципальных образований (межбюджетные субсидии)</t>
  </si>
  <si>
    <t>20202999000000151</t>
  </si>
  <si>
    <t>Прочие субсидии</t>
  </si>
  <si>
    <t>20204000000000151</t>
  </si>
  <si>
    <t>Иные межбюджетные трансферты</t>
  </si>
  <si>
    <t>20204999100000151</t>
  </si>
  <si>
    <t>Прочие межбюджетные трансферты, передаваемые бюджетам</t>
  </si>
  <si>
    <t>114 06010 00 0000 430</t>
  </si>
  <si>
    <t>Доходы от продажи земельных участков, государственная собственность на которые не разграничена</t>
  </si>
  <si>
    <t>Приложение 2</t>
  </si>
  <si>
    <t>Арендная плата 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расположеных в границах поселений (за исключением земельных участков, предназначенных для целей жил</t>
  </si>
  <si>
    <t>План</t>
  </si>
  <si>
    <t>Факт</t>
  </si>
  <si>
    <t>% исп.</t>
  </si>
  <si>
    <t>Откл.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</si>
  <si>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</si>
  <si>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20202041000000151</t>
  </si>
  <si>
    <t xml:space="preserve">Исполнение доходной части   бюджета Ломовского сельского поселения за 2012 год                                         </t>
  </si>
  <si>
    <t>к решению Ломовского сельского Совета народных депутатов "Об исполнении бюджета Ломовского сельского поселения Залегощенского района Орловской области за 2012 год" от 30 апреля  2013 года № 63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</si>
</sst>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4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3" xfId="0" applyFont="1" applyBorder="1" applyAlignment="1">
      <alignment horizontal="left" wrapText="1"/>
    </xf>
    <xf numFmtId="49" fontId="6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165" fontId="3" fillId="0" borderId="14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N3" sqref="N3"/>
    </sheetView>
  </sheetViews>
  <sheetFormatPr defaultColWidth="9.00390625" defaultRowHeight="12.75"/>
  <cols>
    <col min="1" max="1" width="17.625" style="0" customWidth="1"/>
    <col min="5" max="5" width="7.625" style="0" customWidth="1"/>
    <col min="6" max="7" width="9.125" style="0" hidden="1" customWidth="1"/>
    <col min="9" max="9" width="0.12890625" style="0" customWidth="1"/>
    <col min="10" max="10" width="10.25390625" style="0" customWidth="1"/>
    <col min="11" max="11" width="8.25390625" style="0" customWidth="1"/>
    <col min="12" max="12" width="7.25390625" style="0" customWidth="1"/>
  </cols>
  <sheetData>
    <row r="1" spans="4:10" ht="12.75">
      <c r="D1" s="15"/>
      <c r="E1" s="15"/>
      <c r="F1" s="15"/>
      <c r="G1" s="79" t="s">
        <v>45</v>
      </c>
      <c r="H1" s="79"/>
      <c r="I1" s="79"/>
      <c r="J1" s="79"/>
    </row>
    <row r="2" spans="4:13" ht="37.5" customHeight="1">
      <c r="D2" s="85" t="s">
        <v>54</v>
      </c>
      <c r="E2" s="85"/>
      <c r="F2" s="85"/>
      <c r="G2" s="85"/>
      <c r="H2" s="85"/>
      <c r="I2" s="85"/>
      <c r="J2" s="85"/>
      <c r="K2" s="85"/>
      <c r="L2" s="85"/>
      <c r="M2" s="85"/>
    </row>
    <row r="3" spans="4:10" ht="21" customHeight="1">
      <c r="D3" s="15"/>
      <c r="E3" s="16"/>
      <c r="F3" s="16"/>
      <c r="G3" s="57"/>
      <c r="H3" s="57"/>
      <c r="I3" s="57"/>
      <c r="J3" s="57"/>
    </row>
    <row r="4" spans="1:10" ht="23.25" customHeight="1">
      <c r="A4" s="21" t="s">
        <v>53</v>
      </c>
      <c r="B4" s="21"/>
      <c r="C4" s="21"/>
      <c r="D4" s="21"/>
      <c r="E4" s="21"/>
      <c r="F4" s="21"/>
      <c r="G4" s="21"/>
      <c r="H4" s="21"/>
      <c r="I4" s="21"/>
      <c r="J4" s="21"/>
    </row>
    <row r="5" spans="2:9" ht="14.25">
      <c r="B5" s="2"/>
      <c r="C5" s="2"/>
      <c r="D5" s="2"/>
      <c r="E5" s="2"/>
      <c r="F5" s="2"/>
      <c r="G5" s="2"/>
      <c r="H5" s="2"/>
      <c r="I5" s="2" t="s">
        <v>13</v>
      </c>
    </row>
    <row r="6" spans="1:13" ht="12.75">
      <c r="A6" s="3" t="s">
        <v>0</v>
      </c>
      <c r="B6" s="4" t="s">
        <v>12</v>
      </c>
      <c r="C6" s="5"/>
      <c r="D6" s="5"/>
      <c r="E6" s="5"/>
      <c r="F6" s="5"/>
      <c r="G6" s="5"/>
      <c r="H6" s="5"/>
      <c r="I6" s="6"/>
      <c r="J6" s="3" t="s">
        <v>47</v>
      </c>
      <c r="K6" s="3" t="s">
        <v>48</v>
      </c>
      <c r="L6" s="17" t="s">
        <v>49</v>
      </c>
      <c r="M6" s="20" t="s">
        <v>50</v>
      </c>
    </row>
    <row r="7" spans="1:13" ht="12.75">
      <c r="A7" s="7" t="s">
        <v>19</v>
      </c>
      <c r="B7" s="58" t="s">
        <v>18</v>
      </c>
      <c r="C7" s="59"/>
      <c r="D7" s="59"/>
      <c r="E7" s="59"/>
      <c r="F7" s="59"/>
      <c r="G7" s="59"/>
      <c r="H7" s="59"/>
      <c r="I7" s="60"/>
      <c r="J7" s="23">
        <f>J8+J14</f>
        <v>1791</v>
      </c>
      <c r="K7" s="23">
        <f>K8+K14</f>
        <v>1807.5</v>
      </c>
      <c r="L7" s="24">
        <f>K7/J7*100</f>
        <v>100.92127303182579</v>
      </c>
      <c r="M7" s="25">
        <f>K7-J7</f>
        <v>16.5</v>
      </c>
    </row>
    <row r="8" spans="1:13" ht="12.75">
      <c r="A8" s="8"/>
      <c r="B8" s="11" t="s">
        <v>1</v>
      </c>
      <c r="C8" s="12"/>
      <c r="D8" s="13"/>
      <c r="E8" s="13"/>
      <c r="F8" s="13"/>
      <c r="G8" s="13"/>
      <c r="H8" s="13"/>
      <c r="I8" s="14"/>
      <c r="J8" s="23">
        <f>SUM(J9:J13)</f>
        <v>1474</v>
      </c>
      <c r="K8" s="23">
        <f>SUM(K9:K13)</f>
        <v>1478.6000000000001</v>
      </c>
      <c r="L8" s="24">
        <f aca="true" t="shared" si="0" ref="L8:L20">K8/J8*100</f>
        <v>100.31207598371779</v>
      </c>
      <c r="M8" s="25">
        <f aca="true" t="shared" si="1" ref="M8:M19">K8-J8</f>
        <v>4.600000000000136</v>
      </c>
    </row>
    <row r="9" spans="1:13" ht="19.5" customHeight="1">
      <c r="A9" s="7" t="s">
        <v>20</v>
      </c>
      <c r="B9" s="38" t="s">
        <v>2</v>
      </c>
      <c r="C9" s="39"/>
      <c r="D9" s="39"/>
      <c r="E9" s="39"/>
      <c r="F9" s="39"/>
      <c r="G9" s="39"/>
      <c r="H9" s="39"/>
      <c r="I9" s="40"/>
      <c r="J9" s="32">
        <v>546</v>
      </c>
      <c r="K9" s="26">
        <v>533.1</v>
      </c>
      <c r="L9" s="27">
        <f t="shared" si="0"/>
        <v>97.63736263736264</v>
      </c>
      <c r="M9" s="26">
        <f t="shared" si="1"/>
        <v>-12.899999999999977</v>
      </c>
    </row>
    <row r="10" spans="1:13" ht="12.75" customHeight="1">
      <c r="A10" s="7" t="s">
        <v>21</v>
      </c>
      <c r="B10" s="38" t="s">
        <v>15</v>
      </c>
      <c r="C10" s="39"/>
      <c r="D10" s="39"/>
      <c r="E10" s="39"/>
      <c r="F10" s="39"/>
      <c r="G10" s="39"/>
      <c r="H10" s="39"/>
      <c r="I10" s="40"/>
      <c r="J10" s="33">
        <v>2</v>
      </c>
      <c r="K10" s="26">
        <v>1.1</v>
      </c>
      <c r="L10" s="27">
        <f t="shared" si="0"/>
        <v>55.00000000000001</v>
      </c>
      <c r="M10" s="26">
        <f t="shared" si="1"/>
        <v>-0.8999999999999999</v>
      </c>
    </row>
    <row r="11" spans="1:13" ht="12.75" customHeight="1">
      <c r="A11" s="7" t="s">
        <v>24</v>
      </c>
      <c r="B11" s="38" t="s">
        <v>25</v>
      </c>
      <c r="C11" s="39"/>
      <c r="D11" s="39"/>
      <c r="E11" s="39"/>
      <c r="F11" s="39"/>
      <c r="G11" s="39"/>
      <c r="H11" s="39"/>
      <c r="I11" s="40"/>
      <c r="J11" s="33">
        <v>17</v>
      </c>
      <c r="K11" s="26">
        <v>18.6</v>
      </c>
      <c r="L11" s="27">
        <f t="shared" si="0"/>
        <v>109.41176470588236</v>
      </c>
      <c r="M11" s="26">
        <f t="shared" si="1"/>
        <v>1.6000000000000014</v>
      </c>
    </row>
    <row r="12" spans="1:13" ht="12.75" customHeight="1">
      <c r="A12" s="7" t="s">
        <v>26</v>
      </c>
      <c r="B12" s="38" t="s">
        <v>27</v>
      </c>
      <c r="C12" s="39"/>
      <c r="D12" s="39"/>
      <c r="E12" s="39"/>
      <c r="F12" s="39"/>
      <c r="G12" s="39"/>
      <c r="H12" s="39"/>
      <c r="I12" s="40"/>
      <c r="J12" s="33">
        <v>905</v>
      </c>
      <c r="K12" s="26">
        <v>921</v>
      </c>
      <c r="L12" s="27">
        <f t="shared" si="0"/>
        <v>101.76795580110497</v>
      </c>
      <c r="M12" s="26">
        <f t="shared" si="1"/>
        <v>16</v>
      </c>
    </row>
    <row r="13" spans="1:13" ht="12.75" customHeight="1">
      <c r="A13" s="7" t="s">
        <v>31</v>
      </c>
      <c r="B13" s="38" t="s">
        <v>30</v>
      </c>
      <c r="C13" s="39"/>
      <c r="D13" s="39"/>
      <c r="E13" s="39"/>
      <c r="F13" s="39"/>
      <c r="G13" s="39"/>
      <c r="H13" s="39"/>
      <c r="I13" s="40"/>
      <c r="J13" s="33">
        <v>4</v>
      </c>
      <c r="K13" s="26">
        <v>4.8</v>
      </c>
      <c r="L13" s="27">
        <f t="shared" si="0"/>
        <v>120</v>
      </c>
      <c r="M13" s="26">
        <f t="shared" si="1"/>
        <v>0.7999999999999998</v>
      </c>
    </row>
    <row r="14" spans="1:13" ht="12.75">
      <c r="A14" s="7"/>
      <c r="B14" s="11" t="s">
        <v>3</v>
      </c>
      <c r="C14" s="12"/>
      <c r="D14" s="13"/>
      <c r="E14" s="13"/>
      <c r="F14" s="13"/>
      <c r="G14" s="13"/>
      <c r="H14" s="13"/>
      <c r="I14" s="14"/>
      <c r="J14" s="23">
        <f>SUM(J15:J18)</f>
        <v>317</v>
      </c>
      <c r="K14" s="25">
        <f>SUM(K15:K18)</f>
        <v>328.9</v>
      </c>
      <c r="L14" s="24">
        <f t="shared" si="0"/>
        <v>103.75394321766561</v>
      </c>
      <c r="M14" s="25">
        <f t="shared" si="1"/>
        <v>11.899999999999977</v>
      </c>
    </row>
    <row r="15" spans="1:13" ht="42.75" customHeight="1">
      <c r="A15" s="7" t="s">
        <v>22</v>
      </c>
      <c r="B15" s="61" t="s">
        <v>46</v>
      </c>
      <c r="C15" s="62"/>
      <c r="D15" s="62"/>
      <c r="E15" s="62"/>
      <c r="F15" s="62"/>
      <c r="G15" s="62"/>
      <c r="H15" s="62"/>
      <c r="I15" s="63"/>
      <c r="J15" s="32">
        <v>213</v>
      </c>
      <c r="K15" s="26">
        <v>220.5</v>
      </c>
      <c r="L15" s="27">
        <f t="shared" si="0"/>
        <v>103.52112676056338</v>
      </c>
      <c r="M15" s="26">
        <f t="shared" si="1"/>
        <v>7.5</v>
      </c>
    </row>
    <row r="16" spans="1:13" ht="59.25" customHeight="1">
      <c r="A16" s="7" t="s">
        <v>23</v>
      </c>
      <c r="B16" s="38" t="s">
        <v>14</v>
      </c>
      <c r="C16" s="39"/>
      <c r="D16" s="39"/>
      <c r="E16" s="39"/>
      <c r="F16" s="39"/>
      <c r="G16" s="39"/>
      <c r="H16" s="39"/>
      <c r="I16" s="40"/>
      <c r="J16" s="32">
        <v>84</v>
      </c>
      <c r="K16" s="26">
        <v>86.4</v>
      </c>
      <c r="L16" s="27">
        <f t="shared" si="0"/>
        <v>102.85714285714288</v>
      </c>
      <c r="M16" s="26">
        <f t="shared" si="1"/>
        <v>2.4000000000000057</v>
      </c>
    </row>
    <row r="17" spans="1:13" ht="33" customHeight="1">
      <c r="A17" s="7" t="s">
        <v>43</v>
      </c>
      <c r="B17" s="38" t="s">
        <v>44</v>
      </c>
      <c r="C17" s="39"/>
      <c r="D17" s="39"/>
      <c r="E17" s="39"/>
      <c r="F17" s="39"/>
      <c r="G17" s="39"/>
      <c r="H17" s="39"/>
      <c r="I17" s="40"/>
      <c r="J17" s="32"/>
      <c r="K17" s="26">
        <v>0.5</v>
      </c>
      <c r="L17" s="27"/>
      <c r="M17" s="26">
        <f t="shared" si="1"/>
        <v>0.5</v>
      </c>
    </row>
    <row r="18" spans="1:13" ht="13.5" customHeight="1">
      <c r="A18" s="9" t="s">
        <v>28</v>
      </c>
      <c r="B18" s="64" t="s">
        <v>29</v>
      </c>
      <c r="C18" s="65"/>
      <c r="D18" s="65"/>
      <c r="E18" s="65"/>
      <c r="F18" s="65"/>
      <c r="G18" s="65"/>
      <c r="H18" s="65"/>
      <c r="I18" s="66"/>
      <c r="J18" s="32">
        <v>20</v>
      </c>
      <c r="K18" s="26">
        <v>21.5</v>
      </c>
      <c r="L18" s="27">
        <f t="shared" si="0"/>
        <v>107.5</v>
      </c>
      <c r="M18" s="26">
        <f t="shared" si="1"/>
        <v>1.5</v>
      </c>
    </row>
    <row r="19" spans="1:13" ht="12.75">
      <c r="A19" s="7" t="s">
        <v>5</v>
      </c>
      <c r="B19" s="58" t="s">
        <v>4</v>
      </c>
      <c r="C19" s="59"/>
      <c r="D19" s="59"/>
      <c r="E19" s="59"/>
      <c r="F19" s="59"/>
      <c r="G19" s="59"/>
      <c r="H19" s="59"/>
      <c r="I19" s="60"/>
      <c r="J19" s="23">
        <f>SUM(J20)</f>
        <v>2705.9</v>
      </c>
      <c r="K19" s="23">
        <f>SUM(K20)</f>
        <v>2685.9</v>
      </c>
      <c r="L19" s="24">
        <f t="shared" si="0"/>
        <v>99.26087438560184</v>
      </c>
      <c r="M19" s="25">
        <f t="shared" si="1"/>
        <v>-20</v>
      </c>
    </row>
    <row r="20" spans="1:13" ht="13.5" customHeight="1">
      <c r="A20" s="67" t="s">
        <v>7</v>
      </c>
      <c r="B20" s="70" t="s">
        <v>17</v>
      </c>
      <c r="C20" s="71"/>
      <c r="D20" s="71"/>
      <c r="E20" s="71"/>
      <c r="F20" s="71"/>
      <c r="G20" s="71"/>
      <c r="H20" s="71"/>
      <c r="I20" s="72"/>
      <c r="J20" s="80">
        <f>J23+J29+J26+J32</f>
        <v>2705.9</v>
      </c>
      <c r="K20" s="43">
        <f>K23+K29+K26+K32</f>
        <v>2685.9</v>
      </c>
      <c r="L20" s="88">
        <f t="shared" si="0"/>
        <v>99.26087438560184</v>
      </c>
      <c r="M20" s="43">
        <f>K20-J20</f>
        <v>-20</v>
      </c>
    </row>
    <row r="21" spans="1:13" ht="0.75" customHeight="1">
      <c r="A21" s="68"/>
      <c r="B21" s="73"/>
      <c r="C21" s="74"/>
      <c r="D21" s="74"/>
      <c r="E21" s="74"/>
      <c r="F21" s="74"/>
      <c r="G21" s="74"/>
      <c r="H21" s="74"/>
      <c r="I21" s="75"/>
      <c r="J21" s="81"/>
      <c r="K21" s="44"/>
      <c r="L21" s="89"/>
      <c r="M21" s="44"/>
    </row>
    <row r="22" spans="1:13" ht="9" customHeight="1">
      <c r="A22" s="69"/>
      <c r="B22" s="76"/>
      <c r="C22" s="77"/>
      <c r="D22" s="77"/>
      <c r="E22" s="77"/>
      <c r="F22" s="77"/>
      <c r="G22" s="77"/>
      <c r="H22" s="77"/>
      <c r="I22" s="78"/>
      <c r="J22" s="82"/>
      <c r="K22" s="45"/>
      <c r="L22" s="90"/>
      <c r="M22" s="45"/>
    </row>
    <row r="23" spans="1:13" ht="12.75">
      <c r="A23" s="55" t="s">
        <v>8</v>
      </c>
      <c r="B23" s="48" t="s">
        <v>9</v>
      </c>
      <c r="C23" s="49"/>
      <c r="D23" s="49"/>
      <c r="E23" s="49"/>
      <c r="F23" s="49"/>
      <c r="G23" s="49"/>
      <c r="H23" s="49"/>
      <c r="I23" s="50"/>
      <c r="J23" s="46">
        <f>SUM(J25)</f>
        <v>880.7</v>
      </c>
      <c r="K23" s="46">
        <f>SUM(K25)</f>
        <v>880.7</v>
      </c>
      <c r="L23" s="86">
        <f>K23/J23*100</f>
        <v>100</v>
      </c>
      <c r="M23" s="83">
        <f>K23-J23</f>
        <v>0</v>
      </c>
    </row>
    <row r="24" spans="1:13" ht="12.75">
      <c r="A24" s="56"/>
      <c r="B24" s="51"/>
      <c r="C24" s="52"/>
      <c r="D24" s="52"/>
      <c r="E24" s="52"/>
      <c r="F24" s="52"/>
      <c r="G24" s="52"/>
      <c r="H24" s="52"/>
      <c r="I24" s="53"/>
      <c r="J24" s="47"/>
      <c r="K24" s="47"/>
      <c r="L24" s="87"/>
      <c r="M24" s="84"/>
    </row>
    <row r="25" spans="1:13" ht="24" customHeight="1">
      <c r="A25" s="7" t="s">
        <v>32</v>
      </c>
      <c r="B25" s="41" t="s">
        <v>10</v>
      </c>
      <c r="C25" s="42"/>
      <c r="D25" s="42"/>
      <c r="E25" s="42"/>
      <c r="F25" s="42"/>
      <c r="G25" s="42"/>
      <c r="H25" s="42"/>
      <c r="I25" s="18"/>
      <c r="J25" s="32">
        <v>880.7</v>
      </c>
      <c r="K25" s="26">
        <v>880.7</v>
      </c>
      <c r="L25" s="28">
        <f>K25/J25*100</f>
        <v>100</v>
      </c>
      <c r="M25" s="26">
        <f>K25-J25</f>
        <v>0</v>
      </c>
    </row>
    <row r="26" spans="1:13" ht="24.75" customHeight="1">
      <c r="A26" s="9" t="s">
        <v>35</v>
      </c>
      <c r="B26" s="35" t="s">
        <v>36</v>
      </c>
      <c r="C26" s="36"/>
      <c r="D26" s="36"/>
      <c r="E26" s="36"/>
      <c r="F26" s="36"/>
      <c r="G26" s="36"/>
      <c r="H26" s="36"/>
      <c r="I26" s="37"/>
      <c r="J26" s="30">
        <f>J27+J28</f>
        <v>1638.1000000000001</v>
      </c>
      <c r="K26" s="30">
        <f>K27+K28</f>
        <v>1618.1</v>
      </c>
      <c r="L26" s="24">
        <f>K26/J26*100</f>
        <v>98.77907331664733</v>
      </c>
      <c r="M26" s="25">
        <f>K26-J26</f>
        <v>-20.000000000000227</v>
      </c>
    </row>
    <row r="27" spans="1:13" ht="33.75" customHeight="1">
      <c r="A27" s="9" t="s">
        <v>52</v>
      </c>
      <c r="B27" s="91" t="s">
        <v>51</v>
      </c>
      <c r="C27" s="92"/>
      <c r="D27" s="92"/>
      <c r="E27" s="92"/>
      <c r="F27" s="92"/>
      <c r="G27" s="92"/>
      <c r="H27" s="92"/>
      <c r="I27" s="31"/>
      <c r="J27" s="34">
        <v>1581.7</v>
      </c>
      <c r="K27" s="29">
        <v>1580.5</v>
      </c>
      <c r="L27" s="28">
        <f>K27/J27*100</f>
        <v>99.92413226275526</v>
      </c>
      <c r="M27" s="26">
        <f>K27-J26</f>
        <v>-57.600000000000136</v>
      </c>
    </row>
    <row r="28" spans="1:13" ht="15.75" customHeight="1">
      <c r="A28" s="9" t="s">
        <v>37</v>
      </c>
      <c r="B28" s="41" t="s">
        <v>38</v>
      </c>
      <c r="C28" s="42"/>
      <c r="D28" s="42"/>
      <c r="E28" s="42"/>
      <c r="F28" s="42"/>
      <c r="G28" s="42"/>
      <c r="H28" s="42"/>
      <c r="I28" s="54"/>
      <c r="J28" s="34">
        <v>56.4</v>
      </c>
      <c r="K28" s="22">
        <v>37.6</v>
      </c>
      <c r="L28" s="28">
        <f>K28/J28*100</f>
        <v>66.66666666666667</v>
      </c>
      <c r="M28" s="26">
        <f>K28-J28</f>
        <v>-18.799999999999997</v>
      </c>
    </row>
    <row r="29" spans="1:13" ht="12.75">
      <c r="A29" s="55" t="s">
        <v>33</v>
      </c>
      <c r="B29" s="48" t="s">
        <v>11</v>
      </c>
      <c r="C29" s="49"/>
      <c r="D29" s="49"/>
      <c r="E29" s="49"/>
      <c r="F29" s="49"/>
      <c r="G29" s="49"/>
      <c r="H29" s="49"/>
      <c r="I29" s="50"/>
      <c r="J29" s="46">
        <f>SUM(J31:J31)</f>
        <v>67.1</v>
      </c>
      <c r="K29" s="46">
        <f>SUM(K31:K31)</f>
        <v>67.1</v>
      </c>
      <c r="L29" s="86">
        <f>K29/J29*100</f>
        <v>100</v>
      </c>
      <c r="M29" s="83">
        <f>K29-J29</f>
        <v>0</v>
      </c>
    </row>
    <row r="30" spans="1:13" ht="12.75">
      <c r="A30" s="56"/>
      <c r="B30" s="51"/>
      <c r="C30" s="52"/>
      <c r="D30" s="52"/>
      <c r="E30" s="52"/>
      <c r="F30" s="52"/>
      <c r="G30" s="52"/>
      <c r="H30" s="52"/>
      <c r="I30" s="53"/>
      <c r="J30" s="47"/>
      <c r="K30" s="47"/>
      <c r="L30" s="87"/>
      <c r="M30" s="84"/>
    </row>
    <row r="31" spans="1:13" ht="22.5" customHeight="1">
      <c r="A31" s="9" t="s">
        <v>34</v>
      </c>
      <c r="B31" s="38" t="s">
        <v>16</v>
      </c>
      <c r="C31" s="39"/>
      <c r="D31" s="39"/>
      <c r="E31" s="39"/>
      <c r="F31" s="39"/>
      <c r="G31" s="39"/>
      <c r="H31" s="39"/>
      <c r="I31" s="40"/>
      <c r="J31" s="33">
        <v>67.1</v>
      </c>
      <c r="K31" s="26">
        <v>67.1</v>
      </c>
      <c r="L31" s="28">
        <f>K31/J31*100</f>
        <v>100</v>
      </c>
      <c r="M31" s="26">
        <f>K31-J31</f>
        <v>0</v>
      </c>
    </row>
    <row r="32" spans="1:13" ht="16.5" customHeight="1">
      <c r="A32" s="19" t="s">
        <v>39</v>
      </c>
      <c r="B32" s="35" t="s">
        <v>40</v>
      </c>
      <c r="C32" s="36"/>
      <c r="D32" s="36"/>
      <c r="E32" s="36"/>
      <c r="F32" s="36"/>
      <c r="G32" s="36"/>
      <c r="H32" s="36"/>
      <c r="I32" s="37"/>
      <c r="J32" s="33">
        <f>J33</f>
        <v>120</v>
      </c>
      <c r="K32" s="33">
        <f>K33</f>
        <v>120</v>
      </c>
      <c r="L32" s="28">
        <f>K32/J32*100</f>
        <v>100</v>
      </c>
      <c r="M32" s="26">
        <f>K32-J32</f>
        <v>0</v>
      </c>
    </row>
    <row r="33" spans="1:13" ht="22.5" customHeight="1">
      <c r="A33" s="7" t="s">
        <v>41</v>
      </c>
      <c r="B33" s="38" t="s">
        <v>42</v>
      </c>
      <c r="C33" s="39"/>
      <c r="D33" s="39"/>
      <c r="E33" s="39"/>
      <c r="F33" s="39"/>
      <c r="G33" s="39"/>
      <c r="H33" s="39"/>
      <c r="I33" s="40"/>
      <c r="J33" s="33">
        <v>120</v>
      </c>
      <c r="K33" s="26">
        <v>120</v>
      </c>
      <c r="L33" s="28">
        <f>K33/J33*100</f>
        <v>100</v>
      </c>
      <c r="M33" s="26">
        <f>K33-J33</f>
        <v>0</v>
      </c>
    </row>
    <row r="34" spans="1:13" ht="12.75">
      <c r="A34" s="10"/>
      <c r="B34" s="12" t="s">
        <v>6</v>
      </c>
      <c r="C34" s="13"/>
      <c r="D34" s="13"/>
      <c r="E34" s="13"/>
      <c r="F34" s="13"/>
      <c r="G34" s="13"/>
      <c r="H34" s="13"/>
      <c r="I34" s="14"/>
      <c r="J34" s="23">
        <f>J7+J19</f>
        <v>4496.9</v>
      </c>
      <c r="K34" s="23">
        <f>K7+K19</f>
        <v>4493.4</v>
      </c>
      <c r="L34" s="24">
        <f>K34/J34*100</f>
        <v>99.92216860503903</v>
      </c>
      <c r="M34" s="25">
        <f>K34-J34</f>
        <v>-3.5</v>
      </c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</sheetData>
  <sheetProtection/>
  <mergeCells count="39">
    <mergeCell ref="M29:M30"/>
    <mergeCell ref="D2:M2"/>
    <mergeCell ref="M20:M22"/>
    <mergeCell ref="M23:M24"/>
    <mergeCell ref="L29:L30"/>
    <mergeCell ref="L20:L22"/>
    <mergeCell ref="L23:L24"/>
    <mergeCell ref="J23:J24"/>
    <mergeCell ref="B23:I24"/>
    <mergeCell ref="B27:H27"/>
    <mergeCell ref="A23:A24"/>
    <mergeCell ref="B26:I26"/>
    <mergeCell ref="G1:J1"/>
    <mergeCell ref="B13:I13"/>
    <mergeCell ref="B12:I12"/>
    <mergeCell ref="B7:I7"/>
    <mergeCell ref="B11:I11"/>
    <mergeCell ref="B10:I10"/>
    <mergeCell ref="B9:I9"/>
    <mergeCell ref="J20:J22"/>
    <mergeCell ref="A29:A30"/>
    <mergeCell ref="J29:J30"/>
    <mergeCell ref="G3:J3"/>
    <mergeCell ref="B19:I19"/>
    <mergeCell ref="B15:I15"/>
    <mergeCell ref="B16:I16"/>
    <mergeCell ref="B18:I18"/>
    <mergeCell ref="A20:A22"/>
    <mergeCell ref="B20:I22"/>
    <mergeCell ref="B17:I17"/>
    <mergeCell ref="B32:I32"/>
    <mergeCell ref="B33:I33"/>
    <mergeCell ref="B25:H25"/>
    <mergeCell ref="K20:K22"/>
    <mergeCell ref="K23:K24"/>
    <mergeCell ref="B29:I30"/>
    <mergeCell ref="B28:I28"/>
    <mergeCell ref="K29:K30"/>
    <mergeCell ref="B31:I31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Ломовская_адм</cp:lastModifiedBy>
  <cp:lastPrinted>2013-05-06T04:58:34Z</cp:lastPrinted>
  <dcterms:created xsi:type="dcterms:W3CDTF">2005-12-15T15:39:35Z</dcterms:created>
  <dcterms:modified xsi:type="dcterms:W3CDTF">2013-05-06T04:59:19Z</dcterms:modified>
  <cp:category/>
  <cp:version/>
  <cp:contentType/>
  <cp:contentStatus/>
</cp:coreProperties>
</file>